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20" yWindow="540" windowWidth="15915" windowHeight="9495" activeTab="1"/>
  </bookViews>
  <sheets>
    <sheet name="7-11 лет" sheetId="1" r:id="rId1"/>
    <sheet name="12и старше" sheetId="2" r:id="rId2"/>
  </sheets>
  <definedNames>
    <definedName name="_xlnm.Print_Titles" localSheetId="0">'7-11 лет'!$1:$7</definedName>
    <definedName name="_xlnm.Print_Area" localSheetId="1">'12и старше'!$A$1:$I$210</definedName>
    <definedName name="_xlnm.Print_Area" localSheetId="0">'7-11 лет'!$A$1:$I$208</definedName>
  </definedNames>
  <calcPr calcId="145621" refMode="R1C1"/>
</workbook>
</file>

<file path=xl/calcChain.xml><?xml version="1.0" encoding="utf-8"?>
<calcChain xmlns="http://schemas.openxmlformats.org/spreadsheetml/2006/main">
  <c r="G63" i="2" l="1"/>
  <c r="G63" i="1" l="1"/>
  <c r="C54" i="1"/>
  <c r="B15" i="1" l="1"/>
  <c r="G199" i="2"/>
  <c r="G179" i="2"/>
  <c r="G160" i="2"/>
  <c r="G140" i="2"/>
  <c r="G121" i="2"/>
  <c r="G101" i="2"/>
  <c r="G81" i="2"/>
  <c r="G44" i="2"/>
  <c r="G24" i="2"/>
  <c r="G198" i="1"/>
  <c r="G178" i="1"/>
  <c r="G159" i="1"/>
  <c r="G139" i="1"/>
  <c r="G120" i="1"/>
  <c r="G101" i="1"/>
  <c r="G81" i="1"/>
  <c r="G44" i="1"/>
  <c r="G24" i="1"/>
  <c r="B199" i="2"/>
  <c r="B179" i="2"/>
  <c r="B160" i="2"/>
  <c r="B151" i="2"/>
  <c r="B140" i="2"/>
  <c r="B121" i="2"/>
  <c r="B101" i="2"/>
  <c r="B190" i="2"/>
  <c r="B92" i="2"/>
  <c r="B81" i="2"/>
  <c r="B63" i="2"/>
  <c r="B44" i="2"/>
  <c r="B24" i="2"/>
  <c r="C15" i="2"/>
  <c r="F199" i="2"/>
  <c r="E199" i="2"/>
  <c r="C199" i="2"/>
  <c r="F190" i="2"/>
  <c r="E190" i="2"/>
  <c r="D190" i="2"/>
  <c r="C190" i="2"/>
  <c r="F179" i="2"/>
  <c r="E179" i="2"/>
  <c r="D179" i="2"/>
  <c r="C179" i="2"/>
  <c r="F170" i="2"/>
  <c r="E170" i="2"/>
  <c r="D170" i="2"/>
  <c r="C170" i="2"/>
  <c r="F160" i="2"/>
  <c r="E160" i="2"/>
  <c r="D160" i="2"/>
  <c r="C160" i="2"/>
  <c r="F151" i="2"/>
  <c r="E151" i="2"/>
  <c r="D151" i="2"/>
  <c r="C151" i="2"/>
  <c r="F140" i="2"/>
  <c r="E140" i="2"/>
  <c r="D140" i="2"/>
  <c r="C140" i="2"/>
  <c r="F132" i="2"/>
  <c r="E132" i="2"/>
  <c r="D132" i="2"/>
  <c r="C132" i="2"/>
  <c r="B132" i="2"/>
  <c r="F121" i="2"/>
  <c r="E121" i="2"/>
  <c r="D121" i="2"/>
  <c r="C121" i="2"/>
  <c r="F112" i="2"/>
  <c r="E112" i="2"/>
  <c r="D112" i="2"/>
  <c r="C112" i="2"/>
  <c r="F101" i="2"/>
  <c r="E101" i="2"/>
  <c r="D101" i="2"/>
  <c r="C101" i="2"/>
  <c r="F92" i="2"/>
  <c r="E92" i="2"/>
  <c r="D92" i="2"/>
  <c r="C92" i="2"/>
  <c r="F81" i="2"/>
  <c r="F82" i="2" s="1"/>
  <c r="E81" i="2"/>
  <c r="D81" i="2"/>
  <c r="C81" i="2"/>
  <c r="E73" i="2"/>
  <c r="D73" i="2"/>
  <c r="C73" i="2"/>
  <c r="F63" i="2"/>
  <c r="E63" i="2"/>
  <c r="D63" i="2"/>
  <c r="F54" i="2"/>
  <c r="E54" i="2"/>
  <c r="D54" i="2"/>
  <c r="C54" i="2"/>
  <c r="C64" i="2" s="1"/>
  <c r="E44" i="2"/>
  <c r="D44" i="2"/>
  <c r="C44" i="2"/>
  <c r="F35" i="2"/>
  <c r="E35" i="2"/>
  <c r="D35" i="2"/>
  <c r="C35" i="2"/>
  <c r="B35" i="2"/>
  <c r="F24" i="2"/>
  <c r="F25" i="2" s="1"/>
  <c r="D24" i="2"/>
  <c r="D25" i="2" s="1"/>
  <c r="C24" i="2"/>
  <c r="B131" i="1"/>
  <c r="D82" i="2" l="1"/>
  <c r="C25" i="2"/>
  <c r="F200" i="2"/>
  <c r="E64" i="2"/>
  <c r="E45" i="2"/>
  <c r="F161" i="2"/>
  <c r="E161" i="2"/>
  <c r="D161" i="2"/>
  <c r="C161" i="2"/>
  <c r="F122" i="2"/>
  <c r="E122" i="2"/>
  <c r="D122" i="2"/>
  <c r="C122" i="2"/>
  <c r="C200" i="2"/>
  <c r="F102" i="2"/>
  <c r="E102" i="2"/>
  <c r="D102" i="2"/>
  <c r="C102" i="2"/>
  <c r="E82" i="2"/>
  <c r="C82" i="2"/>
  <c r="F64" i="2"/>
  <c r="D64" i="2"/>
  <c r="E200" i="2"/>
  <c r="D180" i="2"/>
  <c r="F180" i="2"/>
  <c r="C180" i="2"/>
  <c r="E180" i="2"/>
  <c r="D141" i="2"/>
  <c r="F141" i="2"/>
  <c r="C141" i="2"/>
  <c r="E141" i="2"/>
  <c r="C45" i="2"/>
  <c r="D45" i="2"/>
  <c r="B35" i="1"/>
  <c r="E203" i="2" l="1"/>
  <c r="E204" i="2" s="1"/>
  <c r="F203" i="2"/>
  <c r="F204" i="2" s="1"/>
  <c r="C203" i="2"/>
  <c r="C204" i="2" s="1"/>
  <c r="D203" i="2"/>
  <c r="D204" i="2" s="1"/>
  <c r="D169" i="1"/>
  <c r="E169" i="1"/>
  <c r="F169" i="1"/>
  <c r="C169" i="1"/>
  <c r="F198" i="1"/>
  <c r="E198" i="1"/>
  <c r="C198" i="1"/>
  <c r="F189" i="1"/>
  <c r="E189" i="1"/>
  <c r="D189" i="1"/>
  <c r="C189" i="1"/>
  <c r="F178" i="1"/>
  <c r="E178" i="1"/>
  <c r="D178" i="1"/>
  <c r="C178" i="1"/>
  <c r="F159" i="1"/>
  <c r="E159" i="1"/>
  <c r="D159" i="1"/>
  <c r="C159" i="1"/>
  <c r="F150" i="1"/>
  <c r="E150" i="1"/>
  <c r="D150" i="1"/>
  <c r="C150" i="1"/>
  <c r="F139" i="1"/>
  <c r="E139" i="1"/>
  <c r="D139" i="1"/>
  <c r="C139" i="1"/>
  <c r="F131" i="1"/>
  <c r="E131" i="1"/>
  <c r="D131" i="1"/>
  <c r="C131" i="1"/>
  <c r="F120" i="1"/>
  <c r="E120" i="1"/>
  <c r="D120" i="1"/>
  <c r="C120" i="1"/>
  <c r="F111" i="1"/>
  <c r="E111" i="1"/>
  <c r="D111" i="1"/>
  <c r="C111" i="1"/>
  <c r="F101" i="1"/>
  <c r="E101" i="1"/>
  <c r="D101" i="1"/>
  <c r="C101" i="1"/>
  <c r="F92" i="1"/>
  <c r="E92" i="1"/>
  <c r="D92" i="1"/>
  <c r="C92" i="1"/>
  <c r="F81" i="1"/>
  <c r="E81" i="1"/>
  <c r="D81" i="1"/>
  <c r="C81" i="1"/>
  <c r="E73" i="1"/>
  <c r="D73" i="1"/>
  <c r="C73" i="1"/>
  <c r="F63" i="1"/>
  <c r="E63" i="1"/>
  <c r="D63" i="1"/>
  <c r="F54" i="1"/>
  <c r="E54" i="1"/>
  <c r="D54" i="1"/>
  <c r="E44" i="1"/>
  <c r="D44" i="1"/>
  <c r="C44" i="1"/>
  <c r="F35" i="1"/>
  <c r="E35" i="1"/>
  <c r="D35" i="1"/>
  <c r="C35" i="1"/>
  <c r="F24" i="1"/>
  <c r="F25" i="1" s="1"/>
  <c r="D24" i="1"/>
  <c r="D25" i="1" s="1"/>
  <c r="C24" i="1"/>
  <c r="C15" i="1"/>
  <c r="E179" i="1" l="1"/>
  <c r="D179" i="1"/>
  <c r="F179" i="1"/>
  <c r="C25" i="1"/>
  <c r="C45" i="1"/>
  <c r="E45" i="1"/>
  <c r="C64" i="1"/>
  <c r="E64" i="1"/>
  <c r="C82" i="1"/>
  <c r="E82" i="1"/>
  <c r="C102" i="1"/>
  <c r="E102" i="1"/>
  <c r="C121" i="1"/>
  <c r="E121" i="1"/>
  <c r="C140" i="1"/>
  <c r="E140" i="1"/>
  <c r="C160" i="1"/>
  <c r="E160" i="1"/>
  <c r="F199" i="1"/>
  <c r="D45" i="1"/>
  <c r="D64" i="1"/>
  <c r="F64" i="1"/>
  <c r="D82" i="1"/>
  <c r="F82" i="1"/>
  <c r="D102" i="1"/>
  <c r="F102" i="1"/>
  <c r="D121" i="1"/>
  <c r="F121" i="1"/>
  <c r="D140" i="1"/>
  <c r="F140" i="1"/>
  <c r="D160" i="1"/>
  <c r="F160" i="1"/>
  <c r="C179" i="1"/>
  <c r="C199" i="1"/>
  <c r="E199" i="1"/>
  <c r="C202" i="1" l="1"/>
  <c r="C203" i="1" s="1"/>
  <c r="D202" i="1"/>
  <c r="D203" i="1" s="1"/>
  <c r="E202" i="1"/>
  <c r="E203" i="1" s="1"/>
  <c r="F202" i="1"/>
  <c r="F203" i="1" s="1"/>
</calcChain>
</file>

<file path=xl/sharedStrings.xml><?xml version="1.0" encoding="utf-8"?>
<sst xmlns="http://schemas.openxmlformats.org/spreadsheetml/2006/main" count="1021" uniqueCount="130">
  <si>
    <t xml:space="preserve"> Примерное 10-ти дневное меню</t>
  </si>
  <si>
    <t>в лагерях с  дневным пребыванием детей возрастной группы 7-11 лет на базе муниципальных образовательных учреждений</t>
  </si>
  <si>
    <t xml:space="preserve"> в период каникул при  2-х разовом питании</t>
  </si>
  <si>
    <t>1 день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</si>
  <si>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</si>
  <si>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</si>
  <si>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</si>
  <si>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</si>
  <si>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</si>
  <si>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</si>
  <si>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</si>
  <si>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</si>
  <si>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</si>
  <si>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</si>
  <si>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200</t>
  </si>
  <si>
    <t>2004</t>
  </si>
  <si>
    <t>Итого за прием пищи:</t>
  </si>
  <si>
    <t/>
  </si>
  <si>
    <t>Обед</t>
  </si>
  <si>
    <t xml:space="preserve">Хлеб пшеничный </t>
  </si>
  <si>
    <t xml:space="preserve">Хлеб пеклеванный </t>
  </si>
  <si>
    <t>Всего за день:</t>
  </si>
  <si>
    <t>2 день</t>
  </si>
  <si>
    <t>50</t>
  </si>
  <si>
    <t>3 день</t>
  </si>
  <si>
    <t>4 день</t>
  </si>
  <si>
    <t>5 день</t>
  </si>
  <si>
    <t>6 день</t>
  </si>
  <si>
    <t>3</t>
  </si>
  <si>
    <t>7 день</t>
  </si>
  <si>
    <t>8 день</t>
  </si>
  <si>
    <t>9 день</t>
  </si>
  <si>
    <t>10 день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</si>
  <si>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</si>
  <si>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</si>
  <si>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</si>
  <si>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</si>
  <si>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</si>
  <si>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</si>
  <si>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</si>
  <si>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</si>
  <si>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90/30</t>
  </si>
  <si>
    <t>Соус молочный (сладкий)</t>
  </si>
  <si>
    <t>3.0</t>
  </si>
  <si>
    <t>50/10/15</t>
  </si>
  <si>
    <t>0.2</t>
  </si>
  <si>
    <t>Каша молочная манная жидкая с маслом и сахаром</t>
  </si>
  <si>
    <t>2017м</t>
  </si>
  <si>
    <t>54-27к</t>
  </si>
  <si>
    <t>2022н</t>
  </si>
  <si>
    <t xml:space="preserve">Чай с сахаром и  лимоном </t>
  </si>
  <si>
    <t>54-3гн</t>
  </si>
  <si>
    <t>Овощи по сезону (огурец свежий)</t>
  </si>
  <si>
    <t>54-2з</t>
  </si>
  <si>
    <t xml:space="preserve">Суп с макаронными изделиями </t>
  </si>
  <si>
    <t>54-7с</t>
  </si>
  <si>
    <t>77-7/54-3с</t>
  </si>
  <si>
    <t>2022/2022н</t>
  </si>
  <si>
    <t xml:space="preserve">Каша  ячневая вязкая </t>
  </si>
  <si>
    <t xml:space="preserve">Компот из смеси сухофруктов </t>
  </si>
  <si>
    <t>54-1хн</t>
  </si>
  <si>
    <t>Каша молочная пшенная жидкая с маслом и сахаром</t>
  </si>
  <si>
    <t>54-24к</t>
  </si>
  <si>
    <t xml:space="preserve">Фрукты свежие (яблоко) </t>
  </si>
  <si>
    <t xml:space="preserve">Чай с сахаром </t>
  </si>
  <si>
    <t>2010м</t>
  </si>
  <si>
    <t>54-2гн</t>
  </si>
  <si>
    <t xml:space="preserve">Щи из свежей капусты с картофелем </t>
  </si>
  <si>
    <t>54-1с</t>
  </si>
  <si>
    <t>Овощи по сезону (помидор свежий)</t>
  </si>
  <si>
    <t>54-3з</t>
  </si>
  <si>
    <t>77-2</t>
  </si>
  <si>
    <t xml:space="preserve">Макаронные изделия отварные </t>
  </si>
  <si>
    <t xml:space="preserve">Чай с молоком </t>
  </si>
  <si>
    <t>54-4гн</t>
  </si>
  <si>
    <t>Овощи по сезону (огурец свежий, помидор свежий в нарезке)</t>
  </si>
  <si>
    <t xml:space="preserve">Суп с бобовыми  (горох) </t>
  </si>
  <si>
    <t>54-25с</t>
  </si>
  <si>
    <t>77-1</t>
  </si>
  <si>
    <t xml:space="preserve">Компот из свежих плодов </t>
  </si>
  <si>
    <t>54-5хн</t>
  </si>
  <si>
    <t>Суп из овощей</t>
  </si>
  <si>
    <t>54-17с</t>
  </si>
  <si>
    <t xml:space="preserve">Плов из птицы </t>
  </si>
  <si>
    <t xml:space="preserve">Каша молочная геркулесовая жидкая с маслом и сахаром  </t>
  </si>
  <si>
    <t>54-22к</t>
  </si>
  <si>
    <t xml:space="preserve">Каша вязкая из риса и пшена Дружба  с маслом </t>
  </si>
  <si>
    <t>54-16к</t>
  </si>
  <si>
    <t>77-6</t>
  </si>
  <si>
    <t>Горошница</t>
  </si>
  <si>
    <t>55-21г</t>
  </si>
  <si>
    <t>54-25к</t>
  </si>
  <si>
    <t xml:space="preserve">Бутерброд с сыром </t>
  </si>
  <si>
    <t xml:space="preserve">Каша  молочная рисовая жидкая с маслом и сахаром </t>
  </si>
  <si>
    <t xml:space="preserve">Борщ с капустой и картофелем </t>
  </si>
  <si>
    <t>54-28с</t>
  </si>
  <si>
    <t xml:space="preserve">Запеканка рисовая  с творогом </t>
  </si>
  <si>
    <t xml:space="preserve">Тефтели с соусом  </t>
  </si>
  <si>
    <t>77-5/54-3с</t>
  </si>
  <si>
    <t xml:space="preserve">Использованная литература: Сборник рецептур на продукцию для обучающихся во всех образовательных учреждениях под ред. М.П. Могильного изд. Дели плюс, 2017 г                                                                                              </t>
  </si>
  <si>
    <t>Сборник рецептур блюд и типовых меню для организации питания детей в образовательных организациях и организациях отдыха детей и их оздоровления. На основе Федерального бюджетного учереждения науки " Новосибирский научно- исследовательский  институт гигиены и эпидемиологии Роспотребнадзора" 2022г- 275с</t>
  </si>
  <si>
    <t>В рационе питания предусмотрено использование хлеба с содержанием микро и макронутриентов.</t>
  </si>
  <si>
    <t>В рационе - йодированная соль; морская рыба. В меню включены сезонные овощи и фрукты.</t>
  </si>
  <si>
    <t>100/30</t>
  </si>
  <si>
    <t>Цена</t>
  </si>
  <si>
    <t>рубли</t>
  </si>
  <si>
    <t>в лагерях с  дневным пребыванием детей возрастной группы 12 лет и старше на базе муниципальных образовательных учреждений</t>
  </si>
  <si>
    <t xml:space="preserve">Фрикадельки   с соусом </t>
  </si>
  <si>
    <t xml:space="preserve">Котлета  мясокапустная </t>
  </si>
  <si>
    <t xml:space="preserve">Котлеты рыбные (минтай) </t>
  </si>
  <si>
    <t xml:space="preserve">Котлета   из птицы </t>
  </si>
  <si>
    <t>38,5-46,2</t>
  </si>
  <si>
    <t>39,5-46,7</t>
  </si>
  <si>
    <t>167,5-201</t>
  </si>
  <si>
    <t>1175-1410</t>
  </si>
  <si>
    <t>Норма  по СанПин двухразовое питание  50%- 60%  ± 5%</t>
  </si>
  <si>
    <t>2002г</t>
  </si>
  <si>
    <t>Каша пшеничная с овощами</t>
  </si>
  <si>
    <t>Гречка по купечески с курицей</t>
  </si>
  <si>
    <t>Суп молочный с макаронными изделиями (вермишель)</t>
  </si>
  <si>
    <t>Согласовано_________________________________________________</t>
  </si>
  <si>
    <t>_____________________________________________________________</t>
  </si>
  <si>
    <t>_______________________________________________________</t>
  </si>
  <si>
    <t xml:space="preserve">Утвеждно Директор ООО "                                                                    "                              </t>
  </si>
  <si>
    <t>Каркаде</t>
  </si>
  <si>
    <t>54-45н</t>
  </si>
  <si>
    <t>Блинчики со молоком сгушенным 50/20</t>
  </si>
  <si>
    <t>25</t>
  </si>
  <si>
    <t>Пряник</t>
  </si>
  <si>
    <t>п.т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</si>
</sst>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_ ;\-#,##0.0\ "/>
    <numFmt numFmtId="166" formatCode="0.0"/>
  </numFmts>
  <fonts count="3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6" fillId="0" borderId="0"/>
    <xf numFmtId="0" fontId="31" fillId="0" borderId="0"/>
    <xf numFmtId="0" fontId="26" fillId="0" borderId="0"/>
  </cellStyleXfs>
  <cellXfs count="116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19" xfId="42" applyNumberFormat="1" applyFont="1" applyFill="1" applyBorder="1" applyAlignment="1" applyProtection="1">
      <alignment horizontal="left" vertical="center" wrapText="1"/>
    </xf>
    <xf numFmtId="0" fontId="20" fillId="0" borderId="19" xfId="42" applyNumberFormat="1" applyFont="1" applyFill="1" applyBorder="1" applyAlignment="1" applyProtection="1">
      <alignment horizontal="center" vertical="center" wrapText="1"/>
    </xf>
    <xf numFmtId="164" fontId="20" fillId="0" borderId="19" xfId="42" applyNumberFormat="1" applyFont="1" applyFill="1" applyBorder="1" applyAlignment="1" applyProtection="1">
      <alignment horizontal="right" vertical="center" wrapText="1"/>
    </xf>
    <xf numFmtId="164" fontId="20" fillId="0" borderId="12" xfId="0" applyNumberFormat="1" applyFont="1" applyFill="1" applyBorder="1" applyAlignment="1" applyProtection="1">
      <alignment horizontal="right" vertical="center" wrapText="1"/>
    </xf>
    <xf numFmtId="164" fontId="19" fillId="0" borderId="12" xfId="0" applyNumberFormat="1" applyFont="1" applyFill="1" applyBorder="1" applyAlignment="1" applyProtection="1">
      <alignment horizontal="right" vertical="center" wrapText="1"/>
    </xf>
    <xf numFmtId="164" fontId="19" fillId="0" borderId="19" xfId="0" applyNumberFormat="1" applyFont="1" applyFill="1" applyBorder="1" applyAlignment="1" applyProtection="1">
      <alignment horizontal="right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left" vertical="center" wrapText="1"/>
    </xf>
    <xf numFmtId="0" fontId="23" fillId="33" borderId="0" xfId="43" applyFont="1" applyFill="1" applyBorder="1" applyAlignment="1">
      <alignment horizontal="center" vertical="center" wrapText="1"/>
    </xf>
    <xf numFmtId="0" fontId="22" fillId="33" borderId="0" xfId="43" applyFont="1" applyFill="1" applyAlignment="1">
      <alignment horizontal="left" vertical="center" wrapText="1"/>
    </xf>
    <xf numFmtId="0" fontId="23" fillId="33" borderId="0" xfId="43" applyFont="1" applyFill="1" applyBorder="1" applyAlignment="1">
      <alignment vertical="center" wrapText="1"/>
    </xf>
    <xf numFmtId="0" fontId="23" fillId="33" borderId="21" xfId="43" applyFont="1" applyFill="1" applyBorder="1" applyAlignment="1">
      <alignment horizontal="center" vertical="center" wrapText="1"/>
    </xf>
    <xf numFmtId="0" fontId="23" fillId="33" borderId="22" xfId="43" applyFont="1" applyFill="1" applyBorder="1" applyAlignment="1">
      <alignment horizontal="center" vertical="center" wrapText="1"/>
    </xf>
    <xf numFmtId="0" fontId="23" fillId="33" borderId="23" xfId="43" applyFont="1" applyFill="1" applyBorder="1" applyAlignment="1">
      <alignment horizontal="center" vertical="center" wrapText="1"/>
    </xf>
    <xf numFmtId="0" fontId="23" fillId="33" borderId="0" xfId="43" applyFont="1" applyFill="1" applyAlignment="1">
      <alignment horizontal="center" vertical="center" wrapText="1"/>
    </xf>
    <xf numFmtId="0" fontId="23" fillId="33" borderId="25" xfId="43" applyFont="1" applyFill="1" applyBorder="1" applyAlignment="1">
      <alignment horizontal="center" vertical="center" wrapText="1"/>
    </xf>
    <xf numFmtId="0" fontId="23" fillId="33" borderId="26" xfId="43" applyFont="1" applyFill="1" applyBorder="1" applyAlignment="1">
      <alignment horizontal="center" vertical="center" wrapText="1"/>
    </xf>
    <xf numFmtId="165" fontId="23" fillId="33" borderId="19" xfId="43" applyNumberFormat="1" applyFont="1" applyFill="1" applyBorder="1" applyAlignment="1">
      <alignment horizontal="center" vertical="center" wrapText="1"/>
    </xf>
    <xf numFmtId="165" fontId="23" fillId="33" borderId="0" xfId="43" applyNumberFormat="1" applyFont="1" applyFill="1" applyBorder="1" applyAlignment="1">
      <alignment horizontal="center" vertical="center" wrapText="1"/>
    </xf>
    <xf numFmtId="0" fontId="23" fillId="33" borderId="27" xfId="43" applyFont="1" applyFill="1" applyBorder="1" applyAlignment="1">
      <alignment horizontal="center" vertical="center" wrapText="1"/>
    </xf>
    <xf numFmtId="0" fontId="23" fillId="33" borderId="28" xfId="43" applyFont="1" applyFill="1" applyBorder="1" applyAlignment="1">
      <alignment horizontal="center" vertical="center" wrapText="1"/>
    </xf>
    <xf numFmtId="166" fontId="23" fillId="33" borderId="29" xfId="43" applyNumberFormat="1" applyFont="1" applyFill="1" applyBorder="1" applyAlignment="1">
      <alignment horizontal="center" vertical="center" wrapText="1"/>
    </xf>
    <xf numFmtId="166" fontId="23" fillId="33" borderId="0" xfId="43" applyNumberFormat="1" applyFont="1" applyFill="1" applyBorder="1" applyAlignment="1">
      <alignment horizontal="center" vertical="center" wrapText="1"/>
    </xf>
    <xf numFmtId="0" fontId="24" fillId="0" borderId="0" xfId="43" applyFont="1" applyFill="1" applyAlignment="1">
      <alignment horizontal="center" vertical="center"/>
    </xf>
    <xf numFmtId="0" fontId="22" fillId="0" borderId="0" xfId="43" applyFont="1" applyFill="1" applyAlignment="1">
      <alignment vertical="center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27" fillId="34" borderId="19" xfId="0" applyFont="1" applyFill="1" applyBorder="1" applyAlignment="1">
      <alignment horizontal="left" wrapText="1"/>
    </xf>
    <xf numFmtId="0" fontId="27" fillId="0" borderId="19" xfId="44" applyFont="1" applyBorder="1" applyAlignment="1">
      <alignment horizontal="center"/>
    </xf>
    <xf numFmtId="49" fontId="27" fillId="0" borderId="19" xfId="45" applyNumberFormat="1" applyFont="1" applyBorder="1" applyAlignment="1">
      <alignment horizontal="center" wrapText="1"/>
    </xf>
    <xf numFmtId="0" fontId="27" fillId="34" borderId="19" xfId="0" applyFont="1" applyFill="1" applyBorder="1" applyAlignment="1">
      <alignment horizontal="center"/>
    </xf>
    <xf numFmtId="0" fontId="27" fillId="0" borderId="19" xfId="44" applyFont="1" applyBorder="1" applyAlignment="1">
      <alignment horizontal="right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164" fontId="20" fillId="0" borderId="14" xfId="0" applyNumberFormat="1" applyFont="1" applyFill="1" applyBorder="1" applyAlignment="1" applyProtection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30" xfId="0" applyNumberFormat="1" applyFont="1" applyFill="1" applyBorder="1" applyAlignment="1" applyProtection="1">
      <alignment horizontal="right" vertical="center" wrapText="1"/>
    </xf>
    <xf numFmtId="0" fontId="20" fillId="0" borderId="31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19" fillId="0" borderId="19" xfId="0" applyNumberFormat="1" applyFont="1" applyFill="1" applyBorder="1" applyAlignment="1" applyProtection="1">
      <alignment horizontal="right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right" vertical="center" wrapText="1"/>
    </xf>
    <xf numFmtId="0" fontId="21" fillId="0" borderId="0" xfId="0" applyNumberFormat="1" applyFont="1" applyAlignment="1">
      <alignment vertical="center"/>
    </xf>
    <xf numFmtId="0" fontId="27" fillId="0" borderId="19" xfId="44" applyNumberFormat="1" applyFont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right" vertical="center" wrapText="1"/>
    </xf>
    <xf numFmtId="0" fontId="20" fillId="0" borderId="0" xfId="42" applyNumberFormat="1" applyFont="1" applyFill="1" applyBorder="1" applyAlignment="1" applyProtection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right" vertical="center" wrapText="1"/>
    </xf>
    <xf numFmtId="0" fontId="20" fillId="0" borderId="19" xfId="0" applyNumberFormat="1" applyFont="1" applyFill="1" applyBorder="1" applyAlignment="1" applyProtection="1">
      <alignment horizontal="right" vertical="center" wrapText="1"/>
    </xf>
    <xf numFmtId="0" fontId="23" fillId="33" borderId="0" xfId="43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19" xfId="42" applyNumberFormat="1" applyFont="1" applyFill="1" applyBorder="1" applyAlignment="1" applyProtection="1">
      <alignment horizontal="right" vertical="center" wrapText="1"/>
    </xf>
    <xf numFmtId="0" fontId="19" fillId="0" borderId="20" xfId="0" applyNumberFormat="1" applyFont="1" applyFill="1" applyBorder="1" applyAlignment="1" applyProtection="1">
      <alignment horizontal="right" vertical="center" wrapText="1"/>
    </xf>
    <xf numFmtId="0" fontId="19" fillId="0" borderId="32" xfId="0" applyNumberFormat="1" applyFont="1" applyFill="1" applyBorder="1" applyAlignment="1" applyProtection="1">
      <alignment horizontal="right" vertical="center" wrapText="1"/>
    </xf>
    <xf numFmtId="0" fontId="23" fillId="33" borderId="24" xfId="43" applyNumberFormat="1" applyFont="1" applyFill="1" applyBorder="1" applyAlignment="1">
      <alignment horizontal="center" vertical="center" wrapText="1"/>
    </xf>
    <xf numFmtId="0" fontId="23" fillId="33" borderId="19" xfId="43" applyNumberFormat="1" applyFont="1" applyFill="1" applyBorder="1" applyAlignment="1">
      <alignment horizontal="center" vertical="center" wrapText="1"/>
    </xf>
    <xf numFmtId="0" fontId="23" fillId="33" borderId="29" xfId="43" applyNumberFormat="1" applyFont="1" applyFill="1" applyBorder="1" applyAlignment="1">
      <alignment horizontal="center" vertical="center" wrapText="1"/>
    </xf>
    <xf numFmtId="0" fontId="29" fillId="33" borderId="0" xfId="43" applyFont="1" applyFill="1" applyBorder="1" applyAlignment="1">
      <alignment horizontal="center" vertical="center" wrapText="1"/>
    </xf>
    <xf numFmtId="166" fontId="29" fillId="33" borderId="0" xfId="43" applyNumberFormat="1" applyFont="1" applyFill="1" applyBorder="1" applyAlignment="1">
      <alignment horizontal="center" vertical="center" wrapText="1"/>
    </xf>
    <xf numFmtId="0" fontId="29" fillId="33" borderId="0" xfId="43" applyNumberFormat="1" applyFont="1" applyFill="1" applyBorder="1" applyAlignment="1">
      <alignment horizontal="center" vertical="center" wrapText="1"/>
    </xf>
    <xf numFmtId="0" fontId="30" fillId="33" borderId="0" xfId="43" applyFont="1" applyFill="1" applyAlignment="1">
      <alignment horizontal="left" vertical="center" wrapText="1"/>
    </xf>
    <xf numFmtId="0" fontId="30" fillId="0" borderId="0" xfId="0" applyFont="1" applyAlignment="1">
      <alignment vertical="center"/>
    </xf>
    <xf numFmtId="164" fontId="19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27" fillId="0" borderId="19" xfId="47" applyFont="1" applyBorder="1" applyAlignment="1">
      <alignment horizontal="left" wrapText="1"/>
    </xf>
    <xf numFmtId="1" fontId="27" fillId="0" borderId="19" xfId="47" applyNumberFormat="1" applyFont="1" applyBorder="1" applyAlignment="1">
      <alignment horizontal="center" wrapText="1"/>
    </xf>
    <xf numFmtId="0" fontId="27" fillId="34" borderId="19" xfId="46" applyFont="1" applyFill="1" applyBorder="1" applyAlignment="1">
      <alignment horizontal="center" wrapText="1"/>
    </xf>
    <xf numFmtId="2" fontId="27" fillId="0" borderId="19" xfId="47" applyNumberFormat="1" applyFont="1" applyBorder="1" applyAlignment="1">
      <alignment horizontal="right" wrapText="1"/>
    </xf>
    <xf numFmtId="49" fontId="27" fillId="0" borderId="19" xfId="46" applyNumberFormat="1" applyFont="1" applyBorder="1" applyAlignment="1">
      <alignment horizontal="right"/>
    </xf>
    <xf numFmtId="0" fontId="27" fillId="34" borderId="0" xfId="46" applyFont="1" applyFill="1" applyAlignment="1">
      <alignment horizontal="center" wrapText="1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horizontal="left" wrapText="1"/>
    </xf>
    <xf numFmtId="0" fontId="0" fillId="0" borderId="0" xfId="0" applyAlignment="1"/>
    <xf numFmtId="0" fontId="27" fillId="0" borderId="0" xfId="0" applyFont="1" applyAlignment="1">
      <alignment horizontal="left" wrapText="1"/>
    </xf>
    <xf numFmtId="49" fontId="28" fillId="0" borderId="0" xfId="0" applyNumberFormat="1" applyFont="1" applyAlignment="1">
      <alignment horizontal="center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4"/>
    <cellStyle name="Обычный 3" xfId="46"/>
    <cellStyle name="Обычный 4" xfId="42"/>
    <cellStyle name="Обычный 7" xfId="43"/>
    <cellStyle name="Обычный_Лист1" xfId="45"/>
    <cellStyle name="Обычный_Лист2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topLeftCell="A7" zoomScaleNormal="100" workbookViewId="0">
      <selection activeCell="A13" sqref="A13:XFD13"/>
    </sheetView>
  </sheetViews>
  <sheetFormatPr defaultRowHeight="18.75" customHeight="1" x14ac:dyDescent="0.25"/>
  <cols>
    <col min="1" max="1" width="62.42578125" style="1" customWidth="1"/>
    <col min="2" max="2" width="16.140625" style="1" customWidth="1"/>
    <col min="3" max="3" width="12.42578125" style="1" customWidth="1"/>
    <col min="4" max="4" width="15.42578125" style="1" customWidth="1"/>
    <col min="5" max="5" width="16.85546875" style="1" customWidth="1"/>
    <col min="6" max="6" width="24" style="69" customWidth="1"/>
    <col min="7" max="7" width="14.42578125" style="69" customWidth="1"/>
    <col min="8" max="8" width="17.42578125" style="1" customWidth="1"/>
    <col min="9" max="9" width="15" style="1" customWidth="1"/>
    <col min="10" max="16384" width="9.140625" style="1"/>
  </cols>
  <sheetData>
    <row r="1" spans="1:9" s="2" customFormat="1" ht="20.25" customHeight="1" x14ac:dyDescent="0.25">
      <c r="A1" s="2" t="s">
        <v>120</v>
      </c>
      <c r="F1" s="110" t="s">
        <v>123</v>
      </c>
      <c r="G1" s="111"/>
      <c r="H1" s="111"/>
    </row>
    <row r="2" spans="1:9" s="2" customFormat="1" ht="20.25" customHeight="1" x14ac:dyDescent="0.25">
      <c r="A2" s="2" t="s">
        <v>121</v>
      </c>
      <c r="F2" s="110" t="s">
        <v>122</v>
      </c>
      <c r="G2" s="111"/>
      <c r="H2" s="111"/>
    </row>
    <row r="3" spans="1:9" s="2" customFormat="1" ht="20.25" customHeight="1" x14ac:dyDescent="0.25">
      <c r="F3" s="62"/>
      <c r="G3" s="62"/>
    </row>
    <row r="4" spans="1:9" s="2" customFormat="1" ht="20.25" customHeight="1" x14ac:dyDescent="0.25">
      <c r="F4" s="62"/>
      <c r="G4" s="62"/>
    </row>
    <row r="5" spans="1:9" s="3" customFormat="1" ht="24.75" customHeight="1" x14ac:dyDescent="0.25">
      <c r="A5" s="107" t="s">
        <v>0</v>
      </c>
      <c r="B5" s="107"/>
      <c r="C5" s="107"/>
      <c r="D5" s="107"/>
      <c r="E5" s="107"/>
      <c r="F5" s="107"/>
      <c r="G5" s="107"/>
      <c r="H5" s="107"/>
      <c r="I5" s="107"/>
    </row>
    <row r="6" spans="1:9" s="3" customFormat="1" ht="24.75" customHeight="1" x14ac:dyDescent="0.25">
      <c r="A6" s="108" t="s">
        <v>1</v>
      </c>
      <c r="B6" s="108"/>
      <c r="C6" s="108"/>
      <c r="D6" s="108"/>
      <c r="E6" s="108"/>
      <c r="F6" s="108"/>
      <c r="G6" s="108"/>
      <c r="H6" s="108"/>
      <c r="I6" s="108"/>
    </row>
    <row r="7" spans="1:9" s="3" customFormat="1" ht="24.75" customHeight="1" x14ac:dyDescent="0.25">
      <c r="A7" s="109" t="s">
        <v>2</v>
      </c>
      <c r="B7" s="109"/>
      <c r="C7" s="109"/>
      <c r="D7" s="109"/>
      <c r="E7" s="109"/>
      <c r="F7" s="109"/>
      <c r="G7" s="109"/>
      <c r="H7" s="109"/>
      <c r="I7" s="109"/>
    </row>
    <row r="8" spans="1:9" ht="27.6" customHeight="1" x14ac:dyDescent="0.25">
      <c r="A8" s="102" t="s">
        <v>3</v>
      </c>
      <c r="B8" s="102"/>
      <c r="C8" s="102"/>
      <c r="D8" s="102"/>
      <c r="E8" s="102"/>
      <c r="F8" s="102"/>
      <c r="G8" s="102"/>
      <c r="H8" s="102"/>
      <c r="I8" s="102"/>
    </row>
    <row r="9" spans="1:9" ht="22.5" customHeight="1" x14ac:dyDescent="0.25">
      <c r="A9" s="103" t="s">
        <v>4</v>
      </c>
      <c r="B9" s="103" t="s">
        <v>5</v>
      </c>
      <c r="C9" s="97" t="s">
        <v>6</v>
      </c>
      <c r="D9" s="98"/>
      <c r="E9" s="98"/>
      <c r="F9" s="103" t="s">
        <v>7</v>
      </c>
      <c r="G9" s="50" t="s">
        <v>104</v>
      </c>
      <c r="H9" s="105" t="s">
        <v>8</v>
      </c>
      <c r="I9" s="105" t="s">
        <v>9</v>
      </c>
    </row>
    <row r="10" spans="1:9" ht="25.7" customHeight="1" x14ac:dyDescent="0.25">
      <c r="A10" s="104"/>
      <c r="B10" s="104"/>
      <c r="C10" s="4" t="s">
        <v>10</v>
      </c>
      <c r="D10" s="4" t="s">
        <v>11</v>
      </c>
      <c r="E10" s="4" t="s">
        <v>12</v>
      </c>
      <c r="F10" s="104"/>
      <c r="G10" s="51" t="s">
        <v>105</v>
      </c>
      <c r="H10" s="106"/>
      <c r="I10" s="106"/>
    </row>
    <row r="11" spans="1:9" ht="21.75" customHeight="1" x14ac:dyDescent="0.25">
      <c r="A11" s="97" t="s">
        <v>13</v>
      </c>
      <c r="B11" s="98"/>
      <c r="C11" s="98"/>
      <c r="D11" s="98"/>
      <c r="E11" s="98"/>
      <c r="F11" s="98"/>
      <c r="G11" s="98"/>
      <c r="H11" s="98"/>
      <c r="I11" s="99"/>
    </row>
    <row r="12" spans="1:9" ht="21.75" customHeight="1" x14ac:dyDescent="0.3">
      <c r="A12" s="43" t="s">
        <v>46</v>
      </c>
      <c r="B12" s="44">
        <v>220</v>
      </c>
      <c r="C12" s="47">
        <v>5.83</v>
      </c>
      <c r="D12" s="47">
        <v>6.27</v>
      </c>
      <c r="E12" s="47">
        <v>27.83</v>
      </c>
      <c r="F12" s="63">
        <v>191.4</v>
      </c>
      <c r="G12" s="63">
        <v>20.9</v>
      </c>
      <c r="H12" s="45" t="s">
        <v>48</v>
      </c>
      <c r="I12" s="46" t="s">
        <v>49</v>
      </c>
    </row>
    <row r="13" spans="1:9" ht="21.75" customHeight="1" x14ac:dyDescent="0.3">
      <c r="A13" s="90" t="s">
        <v>128</v>
      </c>
      <c r="B13" s="91">
        <v>70</v>
      </c>
      <c r="C13" s="93">
        <v>4.2</v>
      </c>
      <c r="D13" s="93">
        <v>6.52</v>
      </c>
      <c r="E13" s="93">
        <v>49.77</v>
      </c>
      <c r="F13" s="93">
        <v>274.45</v>
      </c>
      <c r="G13" s="94" t="s">
        <v>127</v>
      </c>
      <c r="H13" s="92" t="s">
        <v>129</v>
      </c>
      <c r="I13" s="92"/>
    </row>
    <row r="14" spans="1:9" ht="21.75" customHeight="1" x14ac:dyDescent="0.25">
      <c r="A14" s="5" t="s">
        <v>50</v>
      </c>
      <c r="B14" s="6">
        <v>207</v>
      </c>
      <c r="C14" s="7">
        <v>0.3</v>
      </c>
      <c r="D14" s="7">
        <v>0</v>
      </c>
      <c r="E14" s="7">
        <v>10.58</v>
      </c>
      <c r="F14" s="61">
        <v>43.52</v>
      </c>
      <c r="G14" s="61">
        <v>10</v>
      </c>
      <c r="H14" s="8" t="s">
        <v>51</v>
      </c>
      <c r="I14" s="8" t="s">
        <v>49</v>
      </c>
    </row>
    <row r="15" spans="1:9" ht="21.75" customHeight="1" x14ac:dyDescent="0.25">
      <c r="A15" s="9" t="s">
        <v>16</v>
      </c>
      <c r="B15" s="4">
        <f>B14+B12+80</f>
        <v>507</v>
      </c>
      <c r="C15" s="10">
        <f>SUM(C12:C14)</f>
        <v>10.330000000000002</v>
      </c>
      <c r="D15" s="10">
        <v>13.6</v>
      </c>
      <c r="E15" s="10">
        <v>79.599999999999994</v>
      </c>
      <c r="F15" s="70">
        <v>552</v>
      </c>
      <c r="G15" s="64"/>
      <c r="H15" s="11" t="s">
        <v>17</v>
      </c>
      <c r="I15" s="11" t="s">
        <v>17</v>
      </c>
    </row>
    <row r="16" spans="1:9" ht="21.75" customHeight="1" x14ac:dyDescent="0.25">
      <c r="A16" s="97" t="s">
        <v>18</v>
      </c>
      <c r="B16" s="98"/>
      <c r="C16" s="98"/>
      <c r="D16" s="98"/>
      <c r="E16" s="98"/>
      <c r="F16" s="98"/>
      <c r="G16" s="98"/>
      <c r="H16" s="98"/>
      <c r="I16" s="99"/>
    </row>
    <row r="17" spans="1:9" ht="36" customHeight="1" x14ac:dyDescent="0.25">
      <c r="A17" s="12" t="s">
        <v>52</v>
      </c>
      <c r="B17" s="13">
        <v>60</v>
      </c>
      <c r="C17" s="14">
        <v>0.48</v>
      </c>
      <c r="D17" s="14">
        <v>0.12</v>
      </c>
      <c r="E17" s="14">
        <v>1.5</v>
      </c>
      <c r="F17" s="71">
        <v>8.52</v>
      </c>
      <c r="G17" s="65">
        <v>25</v>
      </c>
      <c r="H17" s="8" t="s">
        <v>53</v>
      </c>
      <c r="I17" s="8" t="s">
        <v>49</v>
      </c>
    </row>
    <row r="18" spans="1:9" ht="21.75" customHeight="1" x14ac:dyDescent="0.25">
      <c r="A18" s="5" t="s">
        <v>54</v>
      </c>
      <c r="B18" s="6">
        <v>200</v>
      </c>
      <c r="C18" s="7">
        <v>5.0999999999999996</v>
      </c>
      <c r="D18" s="7">
        <v>5.78</v>
      </c>
      <c r="E18" s="7">
        <v>18.5</v>
      </c>
      <c r="F18" s="61">
        <v>146.41999999999999</v>
      </c>
      <c r="G18" s="61">
        <v>20</v>
      </c>
      <c r="H18" s="8" t="s">
        <v>55</v>
      </c>
      <c r="I18" s="8" t="s">
        <v>49</v>
      </c>
    </row>
    <row r="19" spans="1:9" ht="22.5" customHeight="1" x14ac:dyDescent="0.25">
      <c r="A19" s="5" t="s">
        <v>107</v>
      </c>
      <c r="B19" s="6" t="s">
        <v>41</v>
      </c>
      <c r="C19" s="7">
        <v>16</v>
      </c>
      <c r="D19" s="7">
        <v>12.8</v>
      </c>
      <c r="E19" s="7">
        <v>8</v>
      </c>
      <c r="F19" s="61">
        <v>191.4</v>
      </c>
      <c r="G19" s="61">
        <v>36</v>
      </c>
      <c r="H19" s="8" t="s">
        <v>56</v>
      </c>
      <c r="I19" s="8" t="s">
        <v>57</v>
      </c>
    </row>
    <row r="20" spans="1:9" ht="22.5" customHeight="1" x14ac:dyDescent="0.25">
      <c r="A20" s="5" t="s">
        <v>58</v>
      </c>
      <c r="B20" s="6">
        <v>150</v>
      </c>
      <c r="C20" s="7">
        <v>4.8</v>
      </c>
      <c r="D20" s="7">
        <v>6.2</v>
      </c>
      <c r="E20" s="7">
        <v>28</v>
      </c>
      <c r="F20" s="61">
        <v>180.6</v>
      </c>
      <c r="G20" s="61">
        <v>15</v>
      </c>
      <c r="H20" s="8">
        <v>171</v>
      </c>
      <c r="I20" s="8" t="s">
        <v>47</v>
      </c>
    </row>
    <row r="21" spans="1:9" ht="21.75" customHeight="1" x14ac:dyDescent="0.25">
      <c r="A21" s="5" t="s">
        <v>59</v>
      </c>
      <c r="B21" s="6">
        <v>200</v>
      </c>
      <c r="C21" s="7">
        <v>0.5</v>
      </c>
      <c r="D21" s="7">
        <v>0</v>
      </c>
      <c r="E21" s="7">
        <v>19.8</v>
      </c>
      <c r="F21" s="61">
        <v>81</v>
      </c>
      <c r="G21" s="61">
        <v>10</v>
      </c>
      <c r="H21" s="8" t="s">
        <v>60</v>
      </c>
      <c r="I21" s="8" t="s">
        <v>49</v>
      </c>
    </row>
    <row r="22" spans="1:9" ht="21.75" customHeight="1" x14ac:dyDescent="0.25">
      <c r="A22" s="5" t="s">
        <v>19</v>
      </c>
      <c r="B22" s="6">
        <v>40</v>
      </c>
      <c r="C22" s="7">
        <v>3</v>
      </c>
      <c r="D22" s="7">
        <v>0.2</v>
      </c>
      <c r="E22" s="7">
        <v>19.5</v>
      </c>
      <c r="F22" s="61">
        <v>91.9</v>
      </c>
      <c r="G22" s="61">
        <v>3</v>
      </c>
      <c r="H22" s="8">
        <v>701</v>
      </c>
      <c r="I22" s="8">
        <v>2010</v>
      </c>
    </row>
    <row r="23" spans="1:9" ht="21.75" customHeight="1" x14ac:dyDescent="0.25">
      <c r="A23" s="5" t="s">
        <v>20</v>
      </c>
      <c r="B23" s="6">
        <v>50</v>
      </c>
      <c r="C23" s="7">
        <v>3.2</v>
      </c>
      <c r="D23" s="7">
        <v>0.4</v>
      </c>
      <c r="E23" s="7">
        <v>20.6</v>
      </c>
      <c r="F23" s="66">
        <v>98.9</v>
      </c>
      <c r="G23" s="66">
        <v>4</v>
      </c>
      <c r="H23" s="8">
        <v>702</v>
      </c>
      <c r="I23" s="8">
        <v>2010</v>
      </c>
    </row>
    <row r="24" spans="1:9" ht="21.75" customHeight="1" x14ac:dyDescent="0.25">
      <c r="A24" s="9" t="s">
        <v>16</v>
      </c>
      <c r="B24" s="4">
        <v>820</v>
      </c>
      <c r="C24" s="16">
        <f>SUM(C17:C23)</f>
        <v>33.08</v>
      </c>
      <c r="D24" s="16">
        <f>SUM(D17:D23)</f>
        <v>25.5</v>
      </c>
      <c r="E24" s="16">
        <v>113.6</v>
      </c>
      <c r="F24" s="72">
        <f>SUM(F17:F23)</f>
        <v>798.74</v>
      </c>
      <c r="G24" s="59">
        <f>G12+G13+G14+G17+G18+G19+G20+G21+G22+G23</f>
        <v>168.9</v>
      </c>
      <c r="H24" s="11" t="s">
        <v>17</v>
      </c>
      <c r="I24" s="11" t="s">
        <v>17</v>
      </c>
    </row>
    <row r="25" spans="1:9" ht="21.75" customHeight="1" x14ac:dyDescent="0.25">
      <c r="A25" s="100" t="s">
        <v>21</v>
      </c>
      <c r="B25" s="101"/>
      <c r="C25" s="17">
        <f>C24+C15</f>
        <v>43.41</v>
      </c>
      <c r="D25" s="17">
        <f>D24+D15</f>
        <v>39.1</v>
      </c>
      <c r="E25" s="17">
        <v>193.2</v>
      </c>
      <c r="F25" s="59">
        <f>F24+F15</f>
        <v>1350.74</v>
      </c>
      <c r="G25" s="64"/>
      <c r="H25" s="11" t="s">
        <v>17</v>
      </c>
      <c r="I25" s="11" t="s">
        <v>17</v>
      </c>
    </row>
    <row r="26" spans="1:9" ht="21.75" customHeight="1" x14ac:dyDescent="0.25">
      <c r="A26" s="83"/>
      <c r="B26" s="83"/>
      <c r="C26" s="82"/>
      <c r="D26" s="82"/>
      <c r="E26" s="82"/>
      <c r="F26" s="64"/>
      <c r="G26" s="64"/>
      <c r="H26" s="11"/>
      <c r="I26" s="11"/>
    </row>
    <row r="27" spans="1:9" ht="27.6" customHeight="1" x14ac:dyDescent="0.25">
      <c r="A27" s="102" t="s">
        <v>22</v>
      </c>
      <c r="B27" s="102"/>
      <c r="C27" s="102"/>
      <c r="D27" s="102"/>
      <c r="E27" s="102"/>
      <c r="F27" s="102"/>
      <c r="G27" s="102"/>
      <c r="H27" s="102"/>
      <c r="I27" s="102"/>
    </row>
    <row r="28" spans="1:9" ht="22.5" customHeight="1" x14ac:dyDescent="0.25">
      <c r="A28" s="103" t="s">
        <v>4</v>
      </c>
      <c r="B28" s="103" t="s">
        <v>5</v>
      </c>
      <c r="C28" s="97" t="s">
        <v>6</v>
      </c>
      <c r="D28" s="98"/>
      <c r="E28" s="98"/>
      <c r="F28" s="103" t="s">
        <v>7</v>
      </c>
      <c r="G28" s="50" t="s">
        <v>104</v>
      </c>
      <c r="H28" s="105" t="s">
        <v>8</v>
      </c>
      <c r="I28" s="105" t="s">
        <v>9</v>
      </c>
    </row>
    <row r="29" spans="1:9" ht="25.7" customHeight="1" x14ac:dyDescent="0.25">
      <c r="A29" s="104"/>
      <c r="B29" s="104"/>
      <c r="C29" s="4" t="s">
        <v>10</v>
      </c>
      <c r="D29" s="4" t="s">
        <v>11</v>
      </c>
      <c r="E29" s="4" t="s">
        <v>12</v>
      </c>
      <c r="F29" s="104"/>
      <c r="G29" s="51" t="s">
        <v>105</v>
      </c>
      <c r="H29" s="106"/>
      <c r="I29" s="106"/>
    </row>
    <row r="30" spans="1:9" ht="21.75" customHeight="1" x14ac:dyDescent="0.25">
      <c r="A30" s="97" t="s">
        <v>13</v>
      </c>
      <c r="B30" s="98"/>
      <c r="C30" s="98"/>
      <c r="D30" s="98"/>
      <c r="E30" s="98"/>
      <c r="F30" s="98"/>
      <c r="G30" s="98"/>
      <c r="H30" s="98"/>
      <c r="I30" s="99"/>
    </row>
    <row r="31" spans="1:9" ht="21.75" customHeight="1" x14ac:dyDescent="0.25">
      <c r="A31" s="5" t="s">
        <v>61</v>
      </c>
      <c r="B31" s="6">
        <v>200</v>
      </c>
      <c r="C31" s="7">
        <v>8.3000000000000007</v>
      </c>
      <c r="D31" s="7">
        <v>10.1</v>
      </c>
      <c r="E31" s="7">
        <v>27.6</v>
      </c>
      <c r="F31" s="61">
        <v>234.5</v>
      </c>
      <c r="G31" s="61">
        <v>20.9</v>
      </c>
      <c r="H31" s="8" t="s">
        <v>62</v>
      </c>
      <c r="I31" s="8" t="s">
        <v>49</v>
      </c>
    </row>
    <row r="32" spans="1:9" ht="21.75" customHeight="1" x14ac:dyDescent="0.25">
      <c r="A32" s="5" t="s">
        <v>63</v>
      </c>
      <c r="B32" s="6">
        <v>100</v>
      </c>
      <c r="C32" s="7">
        <v>0.4</v>
      </c>
      <c r="D32" s="7">
        <v>0.4</v>
      </c>
      <c r="E32" s="7">
        <v>9.5</v>
      </c>
      <c r="F32" s="61">
        <v>45.6</v>
      </c>
      <c r="G32" s="61">
        <v>20</v>
      </c>
      <c r="H32" s="8">
        <v>338</v>
      </c>
      <c r="I32" s="8" t="s">
        <v>47</v>
      </c>
    </row>
    <row r="33" spans="1:9" ht="21.75" customHeight="1" x14ac:dyDescent="0.25">
      <c r="A33" s="5" t="s">
        <v>19</v>
      </c>
      <c r="B33" s="6">
        <v>50</v>
      </c>
      <c r="C33" s="15">
        <v>3.7</v>
      </c>
      <c r="D33" s="15">
        <v>0.3</v>
      </c>
      <c r="E33" s="15">
        <v>24.3</v>
      </c>
      <c r="F33" s="66">
        <v>114.8</v>
      </c>
      <c r="G33" s="66">
        <v>4</v>
      </c>
      <c r="H33" s="8">
        <v>701</v>
      </c>
      <c r="I33" s="8" t="s">
        <v>47</v>
      </c>
    </row>
    <row r="34" spans="1:9" ht="21.75" customHeight="1" x14ac:dyDescent="0.25">
      <c r="A34" s="5" t="s">
        <v>64</v>
      </c>
      <c r="B34" s="6">
        <v>200</v>
      </c>
      <c r="C34" s="15">
        <v>0.2</v>
      </c>
      <c r="D34" s="15">
        <v>0</v>
      </c>
      <c r="E34" s="15">
        <v>10.38</v>
      </c>
      <c r="F34" s="66">
        <v>42.32</v>
      </c>
      <c r="G34" s="67">
        <v>10</v>
      </c>
      <c r="H34" s="60" t="s">
        <v>66</v>
      </c>
      <c r="I34" s="8" t="s">
        <v>49</v>
      </c>
    </row>
    <row r="35" spans="1:9" ht="21.75" customHeight="1" x14ac:dyDescent="0.25">
      <c r="A35" s="9" t="s">
        <v>16</v>
      </c>
      <c r="B35" s="39">
        <f>SUM(B31:B34)</f>
        <v>550</v>
      </c>
      <c r="C35" s="17">
        <f>SUM(C31:C34)</f>
        <v>12.600000000000001</v>
      </c>
      <c r="D35" s="17">
        <f>SUM(D31:D34)</f>
        <v>10.8</v>
      </c>
      <c r="E35" s="17">
        <f>SUM(E31:E34)</f>
        <v>71.78</v>
      </c>
      <c r="F35" s="59">
        <f>SUM(F31:F34)</f>
        <v>437.22</v>
      </c>
      <c r="G35" s="64"/>
      <c r="H35" s="11" t="s">
        <v>17</v>
      </c>
      <c r="I35" s="11" t="s">
        <v>17</v>
      </c>
    </row>
    <row r="36" spans="1:9" ht="21.75" customHeight="1" x14ac:dyDescent="0.25">
      <c r="A36" s="97" t="s">
        <v>18</v>
      </c>
      <c r="B36" s="98"/>
      <c r="C36" s="98"/>
      <c r="D36" s="98"/>
      <c r="E36" s="98"/>
      <c r="F36" s="98"/>
      <c r="G36" s="98"/>
      <c r="H36" s="98"/>
      <c r="I36" s="99"/>
    </row>
    <row r="37" spans="1:9" ht="38.25" customHeight="1" x14ac:dyDescent="0.25">
      <c r="A37" s="12" t="s">
        <v>69</v>
      </c>
      <c r="B37" s="13">
        <v>60</v>
      </c>
      <c r="C37" s="14">
        <v>0.7</v>
      </c>
      <c r="D37" s="14">
        <v>0.1</v>
      </c>
      <c r="E37" s="14">
        <v>2.2999999999999998</v>
      </c>
      <c r="F37" s="71">
        <v>12.8</v>
      </c>
      <c r="G37" s="65">
        <v>25</v>
      </c>
      <c r="H37" s="8" t="s">
        <v>70</v>
      </c>
      <c r="I37" s="8" t="s">
        <v>49</v>
      </c>
    </row>
    <row r="38" spans="1:9" ht="21.75" customHeight="1" x14ac:dyDescent="0.25">
      <c r="A38" s="5" t="s">
        <v>67</v>
      </c>
      <c r="B38" s="6" t="s">
        <v>14</v>
      </c>
      <c r="C38" s="7">
        <v>2.6</v>
      </c>
      <c r="D38" s="7">
        <v>3.96</v>
      </c>
      <c r="E38" s="7">
        <v>6.9</v>
      </c>
      <c r="F38" s="61">
        <v>74</v>
      </c>
      <c r="G38" s="61">
        <v>20</v>
      </c>
      <c r="H38" s="8" t="s">
        <v>68</v>
      </c>
      <c r="I38" s="8" t="s">
        <v>49</v>
      </c>
    </row>
    <row r="39" spans="1:9" ht="21.75" customHeight="1" x14ac:dyDescent="0.25">
      <c r="A39" s="5" t="s">
        <v>110</v>
      </c>
      <c r="B39" s="6">
        <v>90</v>
      </c>
      <c r="C39" s="7">
        <v>14.6</v>
      </c>
      <c r="D39" s="7">
        <v>18.7</v>
      </c>
      <c r="E39" s="7">
        <v>13.6</v>
      </c>
      <c r="F39" s="61">
        <v>235.8</v>
      </c>
      <c r="G39" s="61">
        <v>38</v>
      </c>
      <c r="H39" s="8" t="s">
        <v>71</v>
      </c>
      <c r="I39" s="8">
        <v>2022</v>
      </c>
    </row>
    <row r="40" spans="1:9" ht="21.75" customHeight="1" x14ac:dyDescent="0.25">
      <c r="A40" s="5" t="s">
        <v>72</v>
      </c>
      <c r="B40" s="6">
        <v>150</v>
      </c>
      <c r="C40" s="7">
        <v>5.4</v>
      </c>
      <c r="D40" s="7">
        <v>4.9000000000000004</v>
      </c>
      <c r="E40" s="7">
        <v>32.799999999999997</v>
      </c>
      <c r="F40" s="61">
        <v>196.8</v>
      </c>
      <c r="G40" s="61">
        <v>15</v>
      </c>
      <c r="H40" s="8">
        <v>203</v>
      </c>
      <c r="I40" s="8" t="s">
        <v>47</v>
      </c>
    </row>
    <row r="41" spans="1:9" ht="21.75" customHeight="1" x14ac:dyDescent="0.25">
      <c r="A41" s="5" t="s">
        <v>124</v>
      </c>
      <c r="B41" s="6" t="s">
        <v>14</v>
      </c>
      <c r="C41" s="7">
        <v>0.16</v>
      </c>
      <c r="D41" s="7">
        <v>0.08</v>
      </c>
      <c r="E41" s="7">
        <v>7.18</v>
      </c>
      <c r="F41" s="61">
        <v>30.08</v>
      </c>
      <c r="G41" s="61">
        <v>10</v>
      </c>
      <c r="H41" s="8" t="s">
        <v>125</v>
      </c>
      <c r="I41" s="8" t="s">
        <v>49</v>
      </c>
    </row>
    <row r="42" spans="1:9" ht="21.75" customHeight="1" x14ac:dyDescent="0.25">
      <c r="A42" s="5" t="s">
        <v>19</v>
      </c>
      <c r="B42" s="6">
        <v>40</v>
      </c>
      <c r="C42" s="7">
        <v>3</v>
      </c>
      <c r="D42" s="7">
        <v>0.2</v>
      </c>
      <c r="E42" s="7">
        <v>19.5</v>
      </c>
      <c r="F42" s="61">
        <v>91.9</v>
      </c>
      <c r="G42" s="61">
        <v>3</v>
      </c>
      <c r="H42" s="8">
        <v>701</v>
      </c>
      <c r="I42" s="8" t="s">
        <v>65</v>
      </c>
    </row>
    <row r="43" spans="1:9" ht="21.75" customHeight="1" x14ac:dyDescent="0.25">
      <c r="A43" s="5" t="s">
        <v>20</v>
      </c>
      <c r="B43" s="6">
        <v>40</v>
      </c>
      <c r="C43" s="15">
        <v>2.5</v>
      </c>
      <c r="D43" s="15">
        <v>0.4</v>
      </c>
      <c r="E43" s="15">
        <v>16.5</v>
      </c>
      <c r="F43" s="66">
        <v>79.2</v>
      </c>
      <c r="G43" s="66">
        <v>3</v>
      </c>
      <c r="H43" s="8">
        <v>702</v>
      </c>
      <c r="I43" s="8" t="s">
        <v>65</v>
      </c>
    </row>
    <row r="44" spans="1:9" ht="21.75" customHeight="1" x14ac:dyDescent="0.25">
      <c r="A44" s="9" t="s">
        <v>16</v>
      </c>
      <c r="B44" s="4">
        <v>780</v>
      </c>
      <c r="C44" s="17">
        <f>SUM(C37:C43)</f>
        <v>28.959999999999997</v>
      </c>
      <c r="D44" s="17">
        <f>SUM(D37:D43)</f>
        <v>28.339999999999993</v>
      </c>
      <c r="E44" s="17">
        <f>SUM(E37:E43)</f>
        <v>98.78</v>
      </c>
      <c r="F44" s="59">
        <v>817.8</v>
      </c>
      <c r="G44" s="59">
        <f>G31+G32+G33+G34+G37+G38+G39+G40+G41+G42+G43</f>
        <v>168.9</v>
      </c>
      <c r="H44" s="11" t="s">
        <v>17</v>
      </c>
      <c r="I44" s="11" t="s">
        <v>17</v>
      </c>
    </row>
    <row r="45" spans="1:9" ht="22.5" customHeight="1" x14ac:dyDescent="0.25">
      <c r="A45" s="100" t="s">
        <v>21</v>
      </c>
      <c r="B45" s="101"/>
      <c r="C45" s="17">
        <f>C44+C35</f>
        <v>41.56</v>
      </c>
      <c r="D45" s="17">
        <f>D44+D35</f>
        <v>39.139999999999993</v>
      </c>
      <c r="E45" s="17">
        <f>E44+E35</f>
        <v>170.56</v>
      </c>
      <c r="F45" s="59">
        <v>1304.5</v>
      </c>
      <c r="G45" s="64"/>
      <c r="H45" s="11" t="s">
        <v>17</v>
      </c>
      <c r="I45" s="11" t="s">
        <v>17</v>
      </c>
    </row>
    <row r="46" spans="1:9" ht="21.75" customHeight="1" x14ac:dyDescent="0.25">
      <c r="A46" s="83"/>
      <c r="B46" s="83"/>
      <c r="C46" s="82"/>
      <c r="D46" s="82"/>
      <c r="E46" s="82"/>
      <c r="F46" s="64"/>
      <c r="G46" s="64"/>
      <c r="H46" s="11"/>
      <c r="I46" s="11"/>
    </row>
    <row r="47" spans="1:9" ht="27.6" customHeight="1" x14ac:dyDescent="0.25">
      <c r="A47" s="102" t="s">
        <v>24</v>
      </c>
      <c r="B47" s="102"/>
      <c r="C47" s="102"/>
      <c r="D47" s="102"/>
      <c r="E47" s="102"/>
      <c r="F47" s="102"/>
      <c r="G47" s="102"/>
      <c r="H47" s="102"/>
      <c r="I47" s="102"/>
    </row>
    <row r="48" spans="1:9" ht="19.5" customHeight="1" x14ac:dyDescent="0.25">
      <c r="A48" s="103" t="s">
        <v>4</v>
      </c>
      <c r="B48" s="103" t="s">
        <v>5</v>
      </c>
      <c r="C48" s="97" t="s">
        <v>6</v>
      </c>
      <c r="D48" s="98"/>
      <c r="E48" s="98"/>
      <c r="F48" s="103" t="s">
        <v>7</v>
      </c>
      <c r="G48" s="50" t="s">
        <v>104</v>
      </c>
      <c r="H48" s="105" t="s">
        <v>8</v>
      </c>
      <c r="I48" s="105" t="s">
        <v>9</v>
      </c>
    </row>
    <row r="49" spans="1:9" ht="25.7" customHeight="1" x14ac:dyDescent="0.25">
      <c r="A49" s="104"/>
      <c r="B49" s="104"/>
      <c r="C49" s="4" t="s">
        <v>10</v>
      </c>
      <c r="D49" s="4" t="s">
        <v>11</v>
      </c>
      <c r="E49" s="4" t="s">
        <v>12</v>
      </c>
      <c r="F49" s="104"/>
      <c r="G49" s="51" t="s">
        <v>105</v>
      </c>
      <c r="H49" s="106"/>
      <c r="I49" s="106"/>
    </row>
    <row r="50" spans="1:9" ht="21" customHeight="1" x14ac:dyDescent="0.25">
      <c r="A50" s="97" t="s">
        <v>13</v>
      </c>
      <c r="B50" s="98"/>
      <c r="C50" s="98"/>
      <c r="D50" s="98"/>
      <c r="E50" s="98"/>
      <c r="F50" s="98"/>
      <c r="G50" s="98"/>
      <c r="H50" s="98"/>
      <c r="I50" s="99"/>
    </row>
    <row r="51" spans="1:9" ht="34.5" customHeight="1" x14ac:dyDescent="0.25">
      <c r="A51" s="5" t="s">
        <v>119</v>
      </c>
      <c r="B51" s="6">
        <v>250</v>
      </c>
      <c r="C51" s="7">
        <v>6.87</v>
      </c>
      <c r="D51" s="7">
        <v>9.8000000000000007</v>
      </c>
      <c r="E51" s="7">
        <v>22.32</v>
      </c>
      <c r="F51" s="61">
        <v>205</v>
      </c>
      <c r="G51" s="61">
        <v>34.9</v>
      </c>
      <c r="H51" s="8" t="s">
        <v>91</v>
      </c>
      <c r="I51" s="8" t="s">
        <v>49</v>
      </c>
    </row>
    <row r="52" spans="1:9" ht="21" customHeight="1" x14ac:dyDescent="0.25">
      <c r="A52" s="5" t="s">
        <v>73</v>
      </c>
      <c r="B52" s="6" t="s">
        <v>14</v>
      </c>
      <c r="C52" s="7">
        <v>1.6</v>
      </c>
      <c r="D52" s="7">
        <v>1.1000000000000001</v>
      </c>
      <c r="E52" s="7">
        <v>12.58</v>
      </c>
      <c r="F52" s="66">
        <v>66.52</v>
      </c>
      <c r="G52" s="66">
        <v>15</v>
      </c>
      <c r="H52" s="19" t="s">
        <v>74</v>
      </c>
      <c r="I52" s="19" t="s">
        <v>49</v>
      </c>
    </row>
    <row r="53" spans="1:9" ht="21" customHeight="1" x14ac:dyDescent="0.25">
      <c r="A53" s="5" t="s">
        <v>19</v>
      </c>
      <c r="B53" s="6">
        <v>50</v>
      </c>
      <c r="C53" s="7">
        <v>3.7</v>
      </c>
      <c r="D53" s="7">
        <v>0.3</v>
      </c>
      <c r="E53" s="7">
        <v>24.3</v>
      </c>
      <c r="F53" s="67">
        <v>114.8</v>
      </c>
      <c r="G53" s="67">
        <v>5</v>
      </c>
      <c r="H53" s="20">
        <v>701</v>
      </c>
      <c r="I53" s="20" t="s">
        <v>65</v>
      </c>
    </row>
    <row r="54" spans="1:9" ht="21" customHeight="1" x14ac:dyDescent="0.25">
      <c r="A54" s="9" t="s">
        <v>16</v>
      </c>
      <c r="B54" s="4">
        <v>500</v>
      </c>
      <c r="C54" s="10">
        <f>SUM(C51:C53)</f>
        <v>12.170000000000002</v>
      </c>
      <c r="D54" s="10">
        <f>SUM(D51:D53)</f>
        <v>11.200000000000001</v>
      </c>
      <c r="E54" s="10">
        <f>SUM(E51:E53)</f>
        <v>59.2</v>
      </c>
      <c r="F54" s="70">
        <f>SUM(F51:F53)</f>
        <v>386.32</v>
      </c>
      <c r="G54" s="64"/>
      <c r="H54" s="21" t="s">
        <v>17</v>
      </c>
      <c r="I54" s="21" t="s">
        <v>17</v>
      </c>
    </row>
    <row r="55" spans="1:9" ht="21" customHeight="1" x14ac:dyDescent="0.25">
      <c r="A55" s="97" t="s">
        <v>18</v>
      </c>
      <c r="B55" s="98"/>
      <c r="C55" s="98"/>
      <c r="D55" s="98"/>
      <c r="E55" s="98"/>
      <c r="F55" s="98"/>
      <c r="G55" s="98"/>
      <c r="H55" s="98"/>
      <c r="I55" s="99"/>
    </row>
    <row r="56" spans="1:9" ht="50.25" customHeight="1" x14ac:dyDescent="0.25">
      <c r="A56" s="12" t="s">
        <v>75</v>
      </c>
      <c r="B56" s="13">
        <v>60</v>
      </c>
      <c r="C56" s="14">
        <v>0.6</v>
      </c>
      <c r="D56" s="14">
        <v>3.64</v>
      </c>
      <c r="E56" s="14">
        <v>2.0699999999999998</v>
      </c>
      <c r="F56" s="71">
        <v>42.42</v>
      </c>
      <c r="G56" s="65">
        <v>25</v>
      </c>
      <c r="H56" s="8">
        <v>24</v>
      </c>
      <c r="I56" s="8" t="s">
        <v>47</v>
      </c>
    </row>
    <row r="57" spans="1:9" ht="21" customHeight="1" x14ac:dyDescent="0.25">
      <c r="A57" s="5" t="s">
        <v>76</v>
      </c>
      <c r="B57" s="6" t="s">
        <v>14</v>
      </c>
      <c r="C57" s="7">
        <v>4.5999999999999996</v>
      </c>
      <c r="D57" s="7">
        <v>4.4000000000000004</v>
      </c>
      <c r="E57" s="7">
        <v>15.2</v>
      </c>
      <c r="F57" s="61">
        <v>117.8</v>
      </c>
      <c r="G57" s="61">
        <v>20</v>
      </c>
      <c r="H57" s="8" t="s">
        <v>77</v>
      </c>
      <c r="I57" s="8" t="s">
        <v>49</v>
      </c>
    </row>
    <row r="58" spans="1:9" ht="21" customHeight="1" x14ac:dyDescent="0.25">
      <c r="A58" s="5" t="s">
        <v>109</v>
      </c>
      <c r="B58" s="6">
        <v>90</v>
      </c>
      <c r="C58" s="7">
        <v>12.2</v>
      </c>
      <c r="D58" s="7">
        <v>8.1999999999999993</v>
      </c>
      <c r="E58" s="7">
        <v>14.3</v>
      </c>
      <c r="F58" s="61">
        <v>179.8</v>
      </c>
      <c r="G58" s="61">
        <v>36</v>
      </c>
      <c r="H58" s="8" t="s">
        <v>78</v>
      </c>
      <c r="I58" s="8">
        <v>2022</v>
      </c>
    </row>
    <row r="59" spans="1:9" ht="21" customHeight="1" x14ac:dyDescent="0.25">
      <c r="A59" s="5" t="s">
        <v>117</v>
      </c>
      <c r="B59" s="6">
        <v>150</v>
      </c>
      <c r="C59" s="7">
        <v>5.53</v>
      </c>
      <c r="D59" s="7">
        <v>6.72</v>
      </c>
      <c r="E59" s="7">
        <v>27.09</v>
      </c>
      <c r="F59" s="61">
        <v>190.99</v>
      </c>
      <c r="G59" s="61">
        <v>16</v>
      </c>
      <c r="H59" s="8">
        <v>183</v>
      </c>
      <c r="I59" s="8" t="s">
        <v>47</v>
      </c>
    </row>
    <row r="60" spans="1:9" ht="23.25" customHeight="1" x14ac:dyDescent="0.25">
      <c r="A60" s="5" t="s">
        <v>79</v>
      </c>
      <c r="B60" s="6" t="s">
        <v>14</v>
      </c>
      <c r="C60" s="7">
        <v>0.2</v>
      </c>
      <c r="D60" s="7">
        <v>0.1</v>
      </c>
      <c r="E60" s="7">
        <v>10.199999999999999</v>
      </c>
      <c r="F60" s="61">
        <v>42.5</v>
      </c>
      <c r="G60" s="61">
        <v>10</v>
      </c>
      <c r="H60" s="8" t="s">
        <v>80</v>
      </c>
      <c r="I60" s="8" t="s">
        <v>49</v>
      </c>
    </row>
    <row r="61" spans="1:9" ht="21" customHeight="1" x14ac:dyDescent="0.25">
      <c r="A61" s="5" t="s">
        <v>19</v>
      </c>
      <c r="B61" s="6">
        <v>40</v>
      </c>
      <c r="C61" s="7">
        <v>3</v>
      </c>
      <c r="D61" s="7">
        <v>0.2</v>
      </c>
      <c r="E61" s="7">
        <v>19.5</v>
      </c>
      <c r="F61" s="61">
        <v>91.9</v>
      </c>
      <c r="G61" s="66">
        <v>3</v>
      </c>
      <c r="H61" s="8">
        <v>701</v>
      </c>
      <c r="I61" s="8">
        <v>2010</v>
      </c>
    </row>
    <row r="62" spans="1:9" ht="21" customHeight="1" x14ac:dyDescent="0.25">
      <c r="A62" s="5" t="s">
        <v>20</v>
      </c>
      <c r="B62" s="6" t="s">
        <v>23</v>
      </c>
      <c r="C62" s="15">
        <v>3.2</v>
      </c>
      <c r="D62" s="15">
        <v>0.4</v>
      </c>
      <c r="E62" s="15">
        <v>20.6</v>
      </c>
      <c r="F62" s="66">
        <v>98.9</v>
      </c>
      <c r="G62" s="67">
        <v>4</v>
      </c>
      <c r="H62" s="60">
        <v>702</v>
      </c>
      <c r="I62" s="8">
        <v>2010</v>
      </c>
    </row>
    <row r="63" spans="1:9" ht="21" customHeight="1" x14ac:dyDescent="0.25">
      <c r="A63" s="9" t="s">
        <v>16</v>
      </c>
      <c r="B63" s="4">
        <v>790</v>
      </c>
      <c r="C63" s="17">
        <v>27.6</v>
      </c>
      <c r="D63" s="17">
        <f>SUM(D56:D62)</f>
        <v>23.66</v>
      </c>
      <c r="E63" s="17">
        <f>SUM(E56:E62)</f>
        <v>108.96000000000001</v>
      </c>
      <c r="F63" s="73">
        <f>SUM(F56:F62)</f>
        <v>764.31</v>
      </c>
      <c r="G63" s="59">
        <f>SUM(G51:G62)</f>
        <v>168.9</v>
      </c>
      <c r="H63" s="11" t="s">
        <v>17</v>
      </c>
      <c r="I63" s="11" t="s">
        <v>17</v>
      </c>
    </row>
    <row r="64" spans="1:9" ht="21" customHeight="1" x14ac:dyDescent="0.25">
      <c r="A64" s="100" t="s">
        <v>21</v>
      </c>
      <c r="B64" s="101"/>
      <c r="C64" s="17">
        <f>C63+C54</f>
        <v>39.770000000000003</v>
      </c>
      <c r="D64" s="17">
        <f>D63+D54</f>
        <v>34.86</v>
      </c>
      <c r="E64" s="17">
        <f>E63+E54</f>
        <v>168.16000000000003</v>
      </c>
      <c r="F64" s="59">
        <f>F63+F54</f>
        <v>1150.6299999999999</v>
      </c>
      <c r="G64" s="64"/>
      <c r="H64" s="11" t="s">
        <v>17</v>
      </c>
      <c r="I64" s="11" t="s">
        <v>17</v>
      </c>
    </row>
    <row r="65" spans="1:9" ht="21.75" customHeight="1" x14ac:dyDescent="0.25">
      <c r="A65" s="83"/>
      <c r="B65" s="83"/>
      <c r="C65" s="82"/>
      <c r="D65" s="82"/>
      <c r="E65" s="82"/>
      <c r="F65" s="64"/>
      <c r="G65" s="64"/>
      <c r="H65" s="11"/>
      <c r="I65" s="11"/>
    </row>
    <row r="66" spans="1:9" ht="27.6" customHeight="1" x14ac:dyDescent="0.25">
      <c r="A66" s="102" t="s">
        <v>25</v>
      </c>
      <c r="B66" s="102"/>
      <c r="C66" s="102"/>
      <c r="D66" s="102"/>
      <c r="E66" s="102"/>
      <c r="F66" s="102"/>
      <c r="G66" s="102"/>
      <c r="H66" s="102"/>
      <c r="I66" s="102"/>
    </row>
    <row r="67" spans="1:9" ht="21.75" customHeight="1" x14ac:dyDescent="0.25">
      <c r="A67" s="103" t="s">
        <v>4</v>
      </c>
      <c r="B67" s="103" t="s">
        <v>5</v>
      </c>
      <c r="C67" s="97" t="s">
        <v>6</v>
      </c>
      <c r="D67" s="98"/>
      <c r="E67" s="98"/>
      <c r="F67" s="103" t="s">
        <v>7</v>
      </c>
      <c r="G67" s="50" t="s">
        <v>104</v>
      </c>
      <c r="H67" s="105" t="s">
        <v>8</v>
      </c>
      <c r="I67" s="105" t="s">
        <v>9</v>
      </c>
    </row>
    <row r="68" spans="1:9" ht="25.7" customHeight="1" x14ac:dyDescent="0.25">
      <c r="A68" s="104"/>
      <c r="B68" s="104"/>
      <c r="C68" s="4" t="s">
        <v>10</v>
      </c>
      <c r="D68" s="4" t="s">
        <v>11</v>
      </c>
      <c r="E68" s="4" t="s">
        <v>12</v>
      </c>
      <c r="F68" s="104"/>
      <c r="G68" s="51" t="s">
        <v>105</v>
      </c>
      <c r="H68" s="106"/>
      <c r="I68" s="106"/>
    </row>
    <row r="69" spans="1:9" ht="21.75" customHeight="1" x14ac:dyDescent="0.25">
      <c r="A69" s="97" t="s">
        <v>13</v>
      </c>
      <c r="B69" s="98"/>
      <c r="C69" s="98"/>
      <c r="D69" s="98"/>
      <c r="E69" s="98"/>
      <c r="F69" s="98"/>
      <c r="G69" s="98"/>
      <c r="H69" s="98"/>
      <c r="I69" s="99"/>
    </row>
    <row r="70" spans="1:9" ht="36" customHeight="1" x14ac:dyDescent="0.25">
      <c r="A70" s="5" t="s">
        <v>84</v>
      </c>
      <c r="B70" s="6">
        <v>220</v>
      </c>
      <c r="C70" s="7">
        <v>9.8000000000000007</v>
      </c>
      <c r="D70" s="7">
        <v>7.5</v>
      </c>
      <c r="E70" s="7">
        <v>24.7</v>
      </c>
      <c r="F70" s="61">
        <v>205.5</v>
      </c>
      <c r="G70" s="61">
        <v>20.9</v>
      </c>
      <c r="H70" s="8" t="s">
        <v>85</v>
      </c>
      <c r="I70" s="8" t="s">
        <v>49</v>
      </c>
    </row>
    <row r="71" spans="1:9" ht="21.75" customHeight="1" x14ac:dyDescent="0.3">
      <c r="A71" s="90" t="s">
        <v>126</v>
      </c>
      <c r="B71" s="91">
        <v>70</v>
      </c>
      <c r="C71" s="93">
        <v>3.91</v>
      </c>
      <c r="D71" s="93">
        <v>4.88</v>
      </c>
      <c r="E71" s="93">
        <v>17.850000000000001</v>
      </c>
      <c r="F71" s="93">
        <v>130.96</v>
      </c>
      <c r="G71" s="94" t="s">
        <v>127</v>
      </c>
      <c r="H71" s="92">
        <v>399</v>
      </c>
      <c r="I71" s="95" t="s">
        <v>47</v>
      </c>
    </row>
    <row r="72" spans="1:9" ht="21.75" customHeight="1" x14ac:dyDescent="0.25">
      <c r="A72" s="5" t="s">
        <v>50</v>
      </c>
      <c r="B72" s="6">
        <v>207</v>
      </c>
      <c r="C72" s="7">
        <v>0.3</v>
      </c>
      <c r="D72" s="7">
        <v>0</v>
      </c>
      <c r="E72" s="7">
        <v>10.58</v>
      </c>
      <c r="F72" s="61">
        <v>43.52</v>
      </c>
      <c r="G72" s="61">
        <v>10</v>
      </c>
      <c r="H72" s="8" t="s">
        <v>51</v>
      </c>
      <c r="I72" s="8" t="s">
        <v>49</v>
      </c>
    </row>
    <row r="73" spans="1:9" ht="21.75" customHeight="1" x14ac:dyDescent="0.25">
      <c r="A73" s="9" t="s">
        <v>16</v>
      </c>
      <c r="B73" s="4">
        <v>507</v>
      </c>
      <c r="C73" s="17">
        <f>SUM(C70:C72)</f>
        <v>14.010000000000002</v>
      </c>
      <c r="D73" s="17">
        <f>SUM(D70:D72)</f>
        <v>12.379999999999999</v>
      </c>
      <c r="E73" s="17">
        <f>SUM(E70:E72)</f>
        <v>53.129999999999995</v>
      </c>
      <c r="F73" s="59">
        <v>547.9</v>
      </c>
      <c r="G73" s="64"/>
      <c r="H73" s="11" t="s">
        <v>17</v>
      </c>
      <c r="I73" s="11" t="s">
        <v>17</v>
      </c>
    </row>
    <row r="74" spans="1:9" ht="21.75" customHeight="1" x14ac:dyDescent="0.25">
      <c r="A74" s="97" t="s">
        <v>18</v>
      </c>
      <c r="B74" s="98"/>
      <c r="C74" s="98"/>
      <c r="D74" s="98"/>
      <c r="E74" s="98"/>
      <c r="F74" s="98"/>
      <c r="G74" s="98"/>
      <c r="H74" s="98"/>
      <c r="I74" s="99"/>
    </row>
    <row r="75" spans="1:9" ht="54.75" customHeight="1" x14ac:dyDescent="0.25">
      <c r="A75" s="12" t="s">
        <v>52</v>
      </c>
      <c r="B75" s="13">
        <v>60</v>
      </c>
      <c r="C75" s="14">
        <v>0.48</v>
      </c>
      <c r="D75" s="14">
        <v>0.12</v>
      </c>
      <c r="E75" s="14">
        <v>1.5</v>
      </c>
      <c r="F75" s="71">
        <v>8.52</v>
      </c>
      <c r="G75" s="65">
        <v>25</v>
      </c>
      <c r="H75" s="8" t="s">
        <v>53</v>
      </c>
      <c r="I75" s="8" t="s">
        <v>49</v>
      </c>
    </row>
    <row r="76" spans="1:9" ht="21.75" customHeight="1" x14ac:dyDescent="0.25">
      <c r="A76" s="5" t="s">
        <v>81</v>
      </c>
      <c r="B76" s="6" t="s">
        <v>14</v>
      </c>
      <c r="C76" s="7">
        <v>1.42</v>
      </c>
      <c r="D76" s="7">
        <v>3.99</v>
      </c>
      <c r="E76" s="7">
        <v>8.9</v>
      </c>
      <c r="F76" s="61">
        <v>74</v>
      </c>
      <c r="G76" s="61">
        <v>20</v>
      </c>
      <c r="H76" s="8" t="s">
        <v>82</v>
      </c>
      <c r="I76" s="8" t="s">
        <v>49</v>
      </c>
    </row>
    <row r="77" spans="1:9" ht="21.75" customHeight="1" x14ac:dyDescent="0.25">
      <c r="A77" s="5" t="s">
        <v>83</v>
      </c>
      <c r="B77" s="6">
        <v>200</v>
      </c>
      <c r="C77" s="7">
        <v>20.399999999999999</v>
      </c>
      <c r="D77" s="7">
        <v>25.3</v>
      </c>
      <c r="E77" s="7">
        <v>36.5</v>
      </c>
      <c r="F77" s="61">
        <v>415</v>
      </c>
      <c r="G77" s="61">
        <v>50</v>
      </c>
      <c r="H77" s="8">
        <v>291</v>
      </c>
      <c r="I77" s="8" t="s">
        <v>47</v>
      </c>
    </row>
    <row r="78" spans="1:9" ht="21.75" customHeight="1" x14ac:dyDescent="0.25">
      <c r="A78" s="5" t="s">
        <v>59</v>
      </c>
      <c r="B78" s="6">
        <v>200</v>
      </c>
      <c r="C78" s="7">
        <v>0.5</v>
      </c>
      <c r="D78" s="7">
        <v>0</v>
      </c>
      <c r="E78" s="7">
        <v>19.8</v>
      </c>
      <c r="F78" s="61">
        <v>81</v>
      </c>
      <c r="G78" s="61">
        <v>10</v>
      </c>
      <c r="H78" s="8" t="s">
        <v>60</v>
      </c>
      <c r="I78" s="8" t="s">
        <v>49</v>
      </c>
    </row>
    <row r="79" spans="1:9" ht="21.75" customHeight="1" x14ac:dyDescent="0.25">
      <c r="A79" s="5" t="s">
        <v>19</v>
      </c>
      <c r="B79" s="6" t="s">
        <v>23</v>
      </c>
      <c r="C79" s="7">
        <v>3.7</v>
      </c>
      <c r="D79" s="7">
        <v>0.3</v>
      </c>
      <c r="E79" s="7">
        <v>24.3</v>
      </c>
      <c r="F79" s="61">
        <v>114.8</v>
      </c>
      <c r="G79" s="61">
        <v>4</v>
      </c>
      <c r="H79" s="8">
        <v>701</v>
      </c>
      <c r="I79" s="8">
        <v>2010</v>
      </c>
    </row>
    <row r="80" spans="1:9" ht="21.75" customHeight="1" x14ac:dyDescent="0.25">
      <c r="A80" s="5" t="s">
        <v>20</v>
      </c>
      <c r="B80" s="6" t="s">
        <v>23</v>
      </c>
      <c r="C80" s="15">
        <v>3.2</v>
      </c>
      <c r="D80" s="15">
        <v>0.4</v>
      </c>
      <c r="E80" s="15">
        <v>20.6</v>
      </c>
      <c r="F80" s="66">
        <v>98.9</v>
      </c>
      <c r="G80" s="66">
        <v>4</v>
      </c>
      <c r="H80" s="8">
        <v>702</v>
      </c>
      <c r="I80" s="8">
        <v>2010</v>
      </c>
    </row>
    <row r="81" spans="1:9" ht="21.75" customHeight="1" x14ac:dyDescent="0.25">
      <c r="A81" s="9" t="s">
        <v>16</v>
      </c>
      <c r="B81" s="4">
        <v>760</v>
      </c>
      <c r="C81" s="17">
        <f>SUM(C75:C80)</f>
        <v>29.699999999999996</v>
      </c>
      <c r="D81" s="17">
        <f>SUM(D75:D80)</f>
        <v>30.11</v>
      </c>
      <c r="E81" s="17">
        <f>SUM(E75:E80)</f>
        <v>111.6</v>
      </c>
      <c r="F81" s="59">
        <f>SUM(F75:F80)</f>
        <v>792.21999999999991</v>
      </c>
      <c r="G81" s="59">
        <f>G70+G71+G72+G75+G76+G77+G78+G79+G80</f>
        <v>168.9</v>
      </c>
      <c r="H81" s="11" t="s">
        <v>17</v>
      </c>
      <c r="I81" s="11" t="s">
        <v>17</v>
      </c>
    </row>
    <row r="82" spans="1:9" ht="21.75" customHeight="1" x14ac:dyDescent="0.25">
      <c r="A82" s="100" t="s">
        <v>21</v>
      </c>
      <c r="B82" s="101"/>
      <c r="C82" s="17">
        <f>C81+C73</f>
        <v>43.709999999999994</v>
      </c>
      <c r="D82" s="17">
        <f>D81+D73</f>
        <v>42.489999999999995</v>
      </c>
      <c r="E82" s="17">
        <f>E81+E73</f>
        <v>164.73</v>
      </c>
      <c r="F82" s="59">
        <f>F81+F73</f>
        <v>1340.12</v>
      </c>
      <c r="G82" s="64"/>
      <c r="H82" s="11" t="s">
        <v>17</v>
      </c>
      <c r="I82" s="11" t="s">
        <v>17</v>
      </c>
    </row>
    <row r="83" spans="1:9" ht="21.75" customHeight="1" x14ac:dyDescent="0.25">
      <c r="A83" s="83"/>
      <c r="B83" s="83"/>
      <c r="C83" s="82"/>
      <c r="D83" s="82"/>
      <c r="E83" s="82"/>
      <c r="F83" s="64"/>
      <c r="G83" s="64"/>
      <c r="H83" s="11"/>
      <c r="I83" s="11"/>
    </row>
    <row r="84" spans="1:9" ht="27.6" customHeight="1" x14ac:dyDescent="0.25">
      <c r="A84" s="102" t="s">
        <v>26</v>
      </c>
      <c r="B84" s="102"/>
      <c r="C84" s="102"/>
      <c r="D84" s="102"/>
      <c r="E84" s="102"/>
      <c r="F84" s="102"/>
      <c r="G84" s="102"/>
      <c r="H84" s="102"/>
      <c r="I84" s="102"/>
    </row>
    <row r="85" spans="1:9" ht="21" customHeight="1" x14ac:dyDescent="0.25">
      <c r="A85" s="103" t="s">
        <v>4</v>
      </c>
      <c r="B85" s="103" t="s">
        <v>5</v>
      </c>
      <c r="C85" s="97" t="s">
        <v>6</v>
      </c>
      <c r="D85" s="98"/>
      <c r="E85" s="98"/>
      <c r="F85" s="103" t="s">
        <v>7</v>
      </c>
      <c r="G85" s="50" t="s">
        <v>104</v>
      </c>
      <c r="H85" s="105" t="s">
        <v>8</v>
      </c>
      <c r="I85" s="105" t="s">
        <v>9</v>
      </c>
    </row>
    <row r="86" spans="1:9" ht="25.7" customHeight="1" x14ac:dyDescent="0.25">
      <c r="A86" s="104"/>
      <c r="B86" s="104"/>
      <c r="C86" s="4" t="s">
        <v>10</v>
      </c>
      <c r="D86" s="4" t="s">
        <v>11</v>
      </c>
      <c r="E86" s="4" t="s">
        <v>12</v>
      </c>
      <c r="F86" s="104"/>
      <c r="G86" s="51" t="s">
        <v>105</v>
      </c>
      <c r="H86" s="106"/>
      <c r="I86" s="106"/>
    </row>
    <row r="87" spans="1:9" ht="22.5" customHeight="1" x14ac:dyDescent="0.25">
      <c r="A87" s="97" t="s">
        <v>13</v>
      </c>
      <c r="B87" s="98"/>
      <c r="C87" s="98"/>
      <c r="D87" s="98"/>
      <c r="E87" s="98"/>
      <c r="F87" s="98"/>
      <c r="G87" s="98"/>
      <c r="H87" s="98"/>
      <c r="I87" s="99"/>
    </row>
    <row r="88" spans="1:9" ht="23.25" customHeight="1" x14ac:dyDescent="0.25">
      <c r="A88" s="5" t="s">
        <v>86</v>
      </c>
      <c r="B88" s="6">
        <v>200</v>
      </c>
      <c r="C88" s="7">
        <v>5.5</v>
      </c>
      <c r="D88" s="7">
        <v>12.1</v>
      </c>
      <c r="E88" s="7">
        <v>34.700000000000003</v>
      </c>
      <c r="F88" s="61">
        <v>307</v>
      </c>
      <c r="G88" s="61">
        <v>20.9</v>
      </c>
      <c r="H88" s="8" t="s">
        <v>87</v>
      </c>
      <c r="I88" s="8" t="s">
        <v>49</v>
      </c>
    </row>
    <row r="89" spans="1:9" ht="22.5" customHeight="1" x14ac:dyDescent="0.25">
      <c r="A89" s="5" t="s">
        <v>63</v>
      </c>
      <c r="B89" s="6">
        <v>100</v>
      </c>
      <c r="C89" s="7">
        <v>0.4</v>
      </c>
      <c r="D89" s="7">
        <v>0.4</v>
      </c>
      <c r="E89" s="7">
        <v>9.5</v>
      </c>
      <c r="F89" s="61">
        <v>45.6</v>
      </c>
      <c r="G89" s="61">
        <v>20</v>
      </c>
      <c r="H89" s="8">
        <v>338</v>
      </c>
      <c r="I89" s="8" t="s">
        <v>47</v>
      </c>
    </row>
    <row r="90" spans="1:9" ht="22.5" customHeight="1" x14ac:dyDescent="0.25">
      <c r="A90" s="5" t="s">
        <v>19</v>
      </c>
      <c r="B90" s="6">
        <v>50</v>
      </c>
      <c r="C90" s="15">
        <v>3.7</v>
      </c>
      <c r="D90" s="15">
        <v>0.3</v>
      </c>
      <c r="E90" s="15">
        <v>24.3</v>
      </c>
      <c r="F90" s="66">
        <v>114.8</v>
      </c>
      <c r="G90" s="66">
        <v>4</v>
      </c>
      <c r="H90" s="8">
        <v>701</v>
      </c>
      <c r="I90" s="8">
        <v>2010</v>
      </c>
    </row>
    <row r="91" spans="1:9" ht="22.5" customHeight="1" x14ac:dyDescent="0.25">
      <c r="A91" s="5" t="s">
        <v>64</v>
      </c>
      <c r="B91" s="6">
        <v>200</v>
      </c>
      <c r="C91" s="15">
        <v>0.2</v>
      </c>
      <c r="D91" s="15">
        <v>0</v>
      </c>
      <c r="E91" s="15">
        <v>10.38</v>
      </c>
      <c r="F91" s="66">
        <v>42.32</v>
      </c>
      <c r="G91" s="67">
        <v>10</v>
      </c>
      <c r="H91" s="60" t="s">
        <v>66</v>
      </c>
      <c r="I91" s="8" t="s">
        <v>49</v>
      </c>
    </row>
    <row r="92" spans="1:9" ht="22.5" customHeight="1" x14ac:dyDescent="0.25">
      <c r="A92" s="9" t="s">
        <v>16</v>
      </c>
      <c r="B92" s="4">
        <v>565</v>
      </c>
      <c r="C92" s="17">
        <f>SUM(C88:C91)</f>
        <v>9.8000000000000007</v>
      </c>
      <c r="D92" s="17">
        <f>SUM(D88:D91)</f>
        <v>12.8</v>
      </c>
      <c r="E92" s="17">
        <f>SUM(E88:E91)</f>
        <v>78.88</v>
      </c>
      <c r="F92" s="59">
        <f>SUM(F88:F91)</f>
        <v>509.72</v>
      </c>
      <c r="G92" s="64"/>
      <c r="H92" s="11" t="s">
        <v>17</v>
      </c>
      <c r="I92" s="11" t="s">
        <v>17</v>
      </c>
    </row>
    <row r="93" spans="1:9" ht="22.5" customHeight="1" x14ac:dyDescent="0.25">
      <c r="A93" s="97" t="s">
        <v>18</v>
      </c>
      <c r="B93" s="98"/>
      <c r="C93" s="98"/>
      <c r="D93" s="98"/>
      <c r="E93" s="98"/>
      <c r="F93" s="98"/>
      <c r="G93" s="98"/>
      <c r="H93" s="98"/>
      <c r="I93" s="99"/>
    </row>
    <row r="94" spans="1:9" ht="31.5" customHeight="1" x14ac:dyDescent="0.25">
      <c r="A94" s="12" t="s">
        <v>69</v>
      </c>
      <c r="B94" s="13">
        <v>60</v>
      </c>
      <c r="C94" s="14">
        <v>0.7</v>
      </c>
      <c r="D94" s="14">
        <v>0.1</v>
      </c>
      <c r="E94" s="14">
        <v>2.2999999999999998</v>
      </c>
      <c r="F94" s="71">
        <v>12.8</v>
      </c>
      <c r="G94" s="65">
        <v>25</v>
      </c>
      <c r="H94" s="8" t="s">
        <v>70</v>
      </c>
      <c r="I94" s="8" t="s">
        <v>49</v>
      </c>
    </row>
    <row r="95" spans="1:9" ht="22.5" customHeight="1" x14ac:dyDescent="0.25">
      <c r="A95" s="5" t="s">
        <v>54</v>
      </c>
      <c r="B95" s="6">
        <v>200</v>
      </c>
      <c r="C95" s="7">
        <v>5.0999999999999996</v>
      </c>
      <c r="D95" s="7">
        <v>5.78</v>
      </c>
      <c r="E95" s="7">
        <v>18.5</v>
      </c>
      <c r="F95" s="61">
        <v>146.41999999999999</v>
      </c>
      <c r="G95" s="61">
        <v>20</v>
      </c>
      <c r="H95" s="8" t="s">
        <v>55</v>
      </c>
      <c r="I95" s="8" t="s">
        <v>49</v>
      </c>
    </row>
    <row r="96" spans="1:9" ht="21.75" customHeight="1" x14ac:dyDescent="0.25">
      <c r="A96" s="5" t="s">
        <v>108</v>
      </c>
      <c r="B96" s="6">
        <v>90</v>
      </c>
      <c r="C96" s="7">
        <v>11.7</v>
      </c>
      <c r="D96" s="7">
        <v>13.7</v>
      </c>
      <c r="E96" s="7">
        <v>12</v>
      </c>
      <c r="F96" s="61">
        <v>180.9</v>
      </c>
      <c r="G96" s="61">
        <v>36</v>
      </c>
      <c r="H96" s="8" t="s">
        <v>88</v>
      </c>
      <c r="I96" s="8">
        <v>2022</v>
      </c>
    </row>
    <row r="97" spans="1:9" ht="21.75" customHeight="1" x14ac:dyDescent="0.25">
      <c r="A97" s="5" t="s">
        <v>89</v>
      </c>
      <c r="B97" s="6">
        <v>150</v>
      </c>
      <c r="C97" s="7">
        <v>13.5</v>
      </c>
      <c r="D97" s="7">
        <v>6.9</v>
      </c>
      <c r="E97" s="7">
        <v>35</v>
      </c>
      <c r="F97" s="61">
        <v>202</v>
      </c>
      <c r="G97" s="61">
        <v>16</v>
      </c>
      <c r="H97" s="8" t="s">
        <v>90</v>
      </c>
      <c r="I97" s="8" t="s">
        <v>49</v>
      </c>
    </row>
    <row r="98" spans="1:9" ht="21.75" customHeight="1" x14ac:dyDescent="0.25">
      <c r="A98" s="5" t="s">
        <v>79</v>
      </c>
      <c r="B98" s="6" t="s">
        <v>14</v>
      </c>
      <c r="C98" s="7">
        <v>0.2</v>
      </c>
      <c r="D98" s="7">
        <v>0.1</v>
      </c>
      <c r="E98" s="7">
        <v>10.199999999999999</v>
      </c>
      <c r="F98" s="61">
        <v>42.5</v>
      </c>
      <c r="G98" s="61">
        <v>10</v>
      </c>
      <c r="H98" s="8" t="s">
        <v>80</v>
      </c>
      <c r="I98" s="8" t="s">
        <v>49</v>
      </c>
    </row>
    <row r="99" spans="1:9" ht="22.5" customHeight="1" x14ac:dyDescent="0.25">
      <c r="A99" s="5" t="s">
        <v>19</v>
      </c>
      <c r="B99" s="6">
        <v>40</v>
      </c>
      <c r="C99" s="7">
        <v>3</v>
      </c>
      <c r="D99" s="7">
        <v>0.2</v>
      </c>
      <c r="E99" s="7">
        <v>19.5</v>
      </c>
      <c r="F99" s="61">
        <v>91.9</v>
      </c>
      <c r="G99" s="61">
        <v>3</v>
      </c>
      <c r="H99" s="8">
        <v>701</v>
      </c>
      <c r="I99" s="8">
        <v>2010</v>
      </c>
    </row>
    <row r="100" spans="1:9" ht="22.5" customHeight="1" x14ac:dyDescent="0.25">
      <c r="A100" s="5" t="s">
        <v>20</v>
      </c>
      <c r="B100" s="6" t="s">
        <v>23</v>
      </c>
      <c r="C100" s="15">
        <v>3.2</v>
      </c>
      <c r="D100" s="15">
        <v>0.4</v>
      </c>
      <c r="E100" s="15">
        <v>20.6</v>
      </c>
      <c r="F100" s="66">
        <v>98.9</v>
      </c>
      <c r="G100" s="66">
        <v>4</v>
      </c>
      <c r="H100" s="8">
        <v>702</v>
      </c>
      <c r="I100" s="8">
        <v>2010</v>
      </c>
    </row>
    <row r="101" spans="1:9" ht="22.5" customHeight="1" x14ac:dyDescent="0.25">
      <c r="A101" s="9" t="s">
        <v>16</v>
      </c>
      <c r="B101" s="4">
        <v>790</v>
      </c>
      <c r="C101" s="17">
        <f>SUM(C94:C100)</f>
        <v>37.400000000000006</v>
      </c>
      <c r="D101" s="17">
        <f>SUM(D94:D100)</f>
        <v>27.179999999999996</v>
      </c>
      <c r="E101" s="17">
        <f>SUM(E94:E100)</f>
        <v>118.1</v>
      </c>
      <c r="F101" s="59">
        <f>SUM(F94:F100)</f>
        <v>775.42</v>
      </c>
      <c r="G101" s="59">
        <f>G88+G89+G90+G91+G94+G95+G96+G97+G98+G99+G100</f>
        <v>168.9</v>
      </c>
      <c r="H101" s="11" t="s">
        <v>17</v>
      </c>
      <c r="I101" s="11" t="s">
        <v>17</v>
      </c>
    </row>
    <row r="102" spans="1:9" ht="22.5" customHeight="1" x14ac:dyDescent="0.25">
      <c r="A102" s="100" t="s">
        <v>21</v>
      </c>
      <c r="B102" s="101"/>
      <c r="C102" s="17">
        <f>C101+C92</f>
        <v>47.2</v>
      </c>
      <c r="D102" s="17">
        <f>D101+D92</f>
        <v>39.979999999999997</v>
      </c>
      <c r="E102" s="17">
        <f>E101+E92</f>
        <v>196.98</v>
      </c>
      <c r="F102" s="59">
        <f>F101+F92</f>
        <v>1285.1399999999999</v>
      </c>
      <c r="G102" s="64"/>
      <c r="H102" s="11" t="s">
        <v>17</v>
      </c>
      <c r="I102" s="11" t="s">
        <v>17</v>
      </c>
    </row>
    <row r="103" spans="1:9" ht="21.75" customHeight="1" x14ac:dyDescent="0.25">
      <c r="A103" s="83"/>
      <c r="B103" s="83"/>
      <c r="C103" s="82"/>
      <c r="D103" s="82"/>
      <c r="E103" s="82"/>
      <c r="F103" s="64"/>
      <c r="G103" s="64"/>
      <c r="H103" s="11"/>
      <c r="I103" s="11"/>
    </row>
    <row r="104" spans="1:9" ht="27.6" customHeight="1" x14ac:dyDescent="0.25">
      <c r="A104" s="102" t="s">
        <v>27</v>
      </c>
      <c r="B104" s="102"/>
      <c r="C104" s="102"/>
      <c r="D104" s="102"/>
      <c r="E104" s="102"/>
      <c r="F104" s="102"/>
      <c r="G104" s="102"/>
      <c r="H104" s="102"/>
      <c r="I104" s="102"/>
    </row>
    <row r="105" spans="1:9" ht="22.5" customHeight="1" x14ac:dyDescent="0.25">
      <c r="A105" s="103" t="s">
        <v>4</v>
      </c>
      <c r="B105" s="103" t="s">
        <v>5</v>
      </c>
      <c r="C105" s="97" t="s">
        <v>6</v>
      </c>
      <c r="D105" s="98"/>
      <c r="E105" s="98"/>
      <c r="F105" s="103" t="s">
        <v>7</v>
      </c>
      <c r="G105" s="50" t="s">
        <v>104</v>
      </c>
      <c r="H105" s="105" t="s">
        <v>8</v>
      </c>
      <c r="I105" s="105" t="s">
        <v>9</v>
      </c>
    </row>
    <row r="106" spans="1:9" ht="25.7" customHeight="1" x14ac:dyDescent="0.25">
      <c r="A106" s="104"/>
      <c r="B106" s="104"/>
      <c r="C106" s="4" t="s">
        <v>10</v>
      </c>
      <c r="D106" s="4" t="s">
        <v>11</v>
      </c>
      <c r="E106" s="4" t="s">
        <v>12</v>
      </c>
      <c r="F106" s="104"/>
      <c r="G106" s="51" t="s">
        <v>105</v>
      </c>
      <c r="H106" s="106"/>
      <c r="I106" s="106"/>
    </row>
    <row r="107" spans="1:9" ht="23.25" customHeight="1" x14ac:dyDescent="0.25">
      <c r="A107" s="97" t="s">
        <v>13</v>
      </c>
      <c r="B107" s="98"/>
      <c r="C107" s="98"/>
      <c r="D107" s="98"/>
      <c r="E107" s="98"/>
      <c r="F107" s="98"/>
      <c r="G107" s="98"/>
      <c r="H107" s="98"/>
      <c r="I107" s="99"/>
    </row>
    <row r="108" spans="1:9" ht="39.75" customHeight="1" x14ac:dyDescent="0.25">
      <c r="A108" s="5" t="s">
        <v>93</v>
      </c>
      <c r="B108" s="6">
        <v>220</v>
      </c>
      <c r="C108" s="7">
        <v>5.6</v>
      </c>
      <c r="D108" s="7">
        <v>9.8000000000000007</v>
      </c>
      <c r="E108" s="7">
        <v>30.6</v>
      </c>
      <c r="F108" s="61">
        <v>273.2</v>
      </c>
      <c r="G108" s="61">
        <v>20.9</v>
      </c>
      <c r="H108" s="8" t="s">
        <v>91</v>
      </c>
      <c r="I108" s="8" t="s">
        <v>49</v>
      </c>
    </row>
    <row r="109" spans="1:9" ht="23.25" customHeight="1" x14ac:dyDescent="0.25">
      <c r="A109" s="5" t="s">
        <v>92</v>
      </c>
      <c r="B109" s="6" t="s">
        <v>44</v>
      </c>
      <c r="C109" s="7">
        <v>7.7</v>
      </c>
      <c r="D109" s="7">
        <v>12.6</v>
      </c>
      <c r="E109" s="7">
        <v>28.5</v>
      </c>
      <c r="F109" s="61">
        <v>245.8</v>
      </c>
      <c r="G109" s="61">
        <v>25</v>
      </c>
      <c r="H109" s="8" t="s">
        <v>28</v>
      </c>
      <c r="I109" s="8" t="s">
        <v>47</v>
      </c>
    </row>
    <row r="110" spans="1:9" ht="21.75" customHeight="1" x14ac:dyDescent="0.25">
      <c r="A110" s="5" t="s">
        <v>50</v>
      </c>
      <c r="B110" s="6">
        <v>207</v>
      </c>
      <c r="C110" s="7">
        <v>0.3</v>
      </c>
      <c r="D110" s="7">
        <v>0</v>
      </c>
      <c r="E110" s="7">
        <v>10.58</v>
      </c>
      <c r="F110" s="61">
        <v>43.52</v>
      </c>
      <c r="G110" s="61">
        <v>10</v>
      </c>
      <c r="H110" s="8" t="s">
        <v>51</v>
      </c>
      <c r="I110" s="8" t="s">
        <v>49</v>
      </c>
    </row>
    <row r="111" spans="1:9" ht="23.25" customHeight="1" x14ac:dyDescent="0.25">
      <c r="A111" s="9" t="s">
        <v>16</v>
      </c>
      <c r="B111" s="4">
        <v>502</v>
      </c>
      <c r="C111" s="17">
        <f>SUM(C108:C110)</f>
        <v>13.600000000000001</v>
      </c>
      <c r="D111" s="17">
        <f>SUM(D108:D110)</f>
        <v>22.4</v>
      </c>
      <c r="E111" s="17">
        <f>SUM(E108:E110)</f>
        <v>69.680000000000007</v>
      </c>
      <c r="F111" s="59">
        <f>SUM(F108:F110)</f>
        <v>562.52</v>
      </c>
      <c r="G111" s="64"/>
      <c r="H111" s="11" t="s">
        <v>17</v>
      </c>
      <c r="I111" s="11" t="s">
        <v>17</v>
      </c>
    </row>
    <row r="112" spans="1:9" ht="23.25" customHeight="1" x14ac:dyDescent="0.25">
      <c r="A112" s="97" t="s">
        <v>18</v>
      </c>
      <c r="B112" s="98"/>
      <c r="C112" s="98"/>
      <c r="D112" s="98"/>
      <c r="E112" s="98"/>
      <c r="F112" s="98"/>
      <c r="G112" s="98"/>
      <c r="H112" s="98"/>
      <c r="I112" s="99"/>
    </row>
    <row r="113" spans="1:9" ht="46.5" customHeight="1" x14ac:dyDescent="0.25">
      <c r="A113" s="12" t="s">
        <v>75</v>
      </c>
      <c r="B113" s="13">
        <v>60</v>
      </c>
      <c r="C113" s="14">
        <v>0.6</v>
      </c>
      <c r="D113" s="14">
        <v>3.64</v>
      </c>
      <c r="E113" s="14">
        <v>2.0699999999999998</v>
      </c>
      <c r="F113" s="71">
        <v>42.42</v>
      </c>
      <c r="G113" s="65">
        <v>25</v>
      </c>
      <c r="H113" s="8">
        <v>24</v>
      </c>
      <c r="I113" s="8" t="s">
        <v>47</v>
      </c>
    </row>
    <row r="114" spans="1:9" ht="21.75" customHeight="1" x14ac:dyDescent="0.25">
      <c r="A114" s="5" t="s">
        <v>94</v>
      </c>
      <c r="B114" s="6">
        <v>200</v>
      </c>
      <c r="C114" s="7">
        <v>1.6</v>
      </c>
      <c r="D114" s="7">
        <v>4</v>
      </c>
      <c r="E114" s="7">
        <v>10.4</v>
      </c>
      <c r="F114" s="61">
        <v>84.5</v>
      </c>
      <c r="G114" s="61">
        <v>20</v>
      </c>
      <c r="H114" s="8" t="s">
        <v>95</v>
      </c>
      <c r="I114" s="8" t="s">
        <v>49</v>
      </c>
    </row>
    <row r="115" spans="1:9" ht="21.75" customHeight="1" x14ac:dyDescent="0.25">
      <c r="A115" s="5" t="s">
        <v>107</v>
      </c>
      <c r="B115" s="6" t="s">
        <v>41</v>
      </c>
      <c r="C115" s="7">
        <v>16</v>
      </c>
      <c r="D115" s="7">
        <v>12.8</v>
      </c>
      <c r="E115" s="7">
        <v>8</v>
      </c>
      <c r="F115" s="61">
        <v>191.4</v>
      </c>
      <c r="G115" s="61">
        <v>36</v>
      </c>
      <c r="H115" s="8" t="s">
        <v>56</v>
      </c>
      <c r="I115" s="8" t="s">
        <v>57</v>
      </c>
    </row>
    <row r="116" spans="1:9" ht="21.75" customHeight="1" x14ac:dyDescent="0.25">
      <c r="A116" s="5" t="s">
        <v>72</v>
      </c>
      <c r="B116" s="6">
        <v>150</v>
      </c>
      <c r="C116" s="7">
        <v>5.4</v>
      </c>
      <c r="D116" s="7">
        <v>4.9000000000000004</v>
      </c>
      <c r="E116" s="7">
        <v>32.799999999999997</v>
      </c>
      <c r="F116" s="61">
        <v>196.8</v>
      </c>
      <c r="G116" s="61">
        <v>15</v>
      </c>
      <c r="H116" s="8">
        <v>203</v>
      </c>
      <c r="I116" s="8" t="s">
        <v>47</v>
      </c>
    </row>
    <row r="117" spans="1:9" ht="21.75" customHeight="1" x14ac:dyDescent="0.25">
      <c r="A117" s="5" t="s">
        <v>124</v>
      </c>
      <c r="B117" s="6" t="s">
        <v>14</v>
      </c>
      <c r="C117" s="7">
        <v>0.16</v>
      </c>
      <c r="D117" s="7">
        <v>0.08</v>
      </c>
      <c r="E117" s="7">
        <v>7.18</v>
      </c>
      <c r="F117" s="61">
        <v>30.08</v>
      </c>
      <c r="G117" s="61">
        <v>10</v>
      </c>
      <c r="H117" s="8" t="s">
        <v>125</v>
      </c>
      <c r="I117" s="8" t="s">
        <v>49</v>
      </c>
    </row>
    <row r="118" spans="1:9" ht="23.25" customHeight="1" x14ac:dyDescent="0.25">
      <c r="A118" s="5" t="s">
        <v>19</v>
      </c>
      <c r="B118" s="6">
        <v>40</v>
      </c>
      <c r="C118" s="7">
        <v>3</v>
      </c>
      <c r="D118" s="7">
        <v>0.2</v>
      </c>
      <c r="E118" s="7">
        <v>19.5</v>
      </c>
      <c r="F118" s="61">
        <v>91.9</v>
      </c>
      <c r="G118" s="66">
        <v>3</v>
      </c>
      <c r="H118" s="8">
        <v>701</v>
      </c>
      <c r="I118" s="8">
        <v>2010</v>
      </c>
    </row>
    <row r="119" spans="1:9" ht="23.25" customHeight="1" x14ac:dyDescent="0.25">
      <c r="A119" s="5" t="s">
        <v>20</v>
      </c>
      <c r="B119" s="6" t="s">
        <v>23</v>
      </c>
      <c r="C119" s="15">
        <v>3.2</v>
      </c>
      <c r="D119" s="15">
        <v>0.4</v>
      </c>
      <c r="E119" s="15">
        <v>20.6</v>
      </c>
      <c r="F119" s="66">
        <v>98.9</v>
      </c>
      <c r="G119" s="67">
        <v>4</v>
      </c>
      <c r="H119" s="60">
        <v>702</v>
      </c>
      <c r="I119" s="8">
        <v>2010</v>
      </c>
    </row>
    <row r="120" spans="1:9" ht="23.25" customHeight="1" x14ac:dyDescent="0.25">
      <c r="A120" s="9" t="s">
        <v>16</v>
      </c>
      <c r="B120" s="4">
        <v>790</v>
      </c>
      <c r="C120" s="17">
        <f>SUM(C113:C119)</f>
        <v>29.96</v>
      </c>
      <c r="D120" s="17">
        <f>SUM(D113:D119)</f>
        <v>26.02</v>
      </c>
      <c r="E120" s="17">
        <f>SUM(E113:E119)</f>
        <v>100.54999999999998</v>
      </c>
      <c r="F120" s="59">
        <f>SUM(F113:F119)</f>
        <v>736</v>
      </c>
      <c r="G120" s="59">
        <f>G108+G109+G110+G113+G114+G115+G116+G117+G118+G119</f>
        <v>168.9</v>
      </c>
      <c r="H120" s="11" t="s">
        <v>17</v>
      </c>
      <c r="I120" s="11" t="s">
        <v>17</v>
      </c>
    </row>
    <row r="121" spans="1:9" ht="23.25" customHeight="1" x14ac:dyDescent="0.25">
      <c r="A121" s="100" t="s">
        <v>21</v>
      </c>
      <c r="B121" s="101"/>
      <c r="C121" s="17">
        <f>C120+C111</f>
        <v>43.56</v>
      </c>
      <c r="D121" s="17">
        <f>D120+D111</f>
        <v>48.42</v>
      </c>
      <c r="E121" s="17">
        <f>E120+E111</f>
        <v>170.23</v>
      </c>
      <c r="F121" s="59">
        <f>F120+F111</f>
        <v>1298.52</v>
      </c>
      <c r="G121" s="64"/>
      <c r="H121" s="11" t="s">
        <v>17</v>
      </c>
      <c r="I121" s="11" t="s">
        <v>17</v>
      </c>
    </row>
    <row r="122" spans="1:9" ht="21.75" customHeight="1" x14ac:dyDescent="0.25">
      <c r="A122" s="83"/>
      <c r="B122" s="83"/>
      <c r="C122" s="82"/>
      <c r="D122" s="82"/>
      <c r="E122" s="82"/>
      <c r="F122" s="64"/>
      <c r="G122" s="64"/>
      <c r="H122" s="11"/>
      <c r="I122" s="11"/>
    </row>
    <row r="123" spans="1:9" ht="27.6" customHeight="1" x14ac:dyDescent="0.25">
      <c r="A123" s="102" t="s">
        <v>29</v>
      </c>
      <c r="B123" s="102"/>
      <c r="C123" s="102"/>
      <c r="D123" s="102"/>
      <c r="E123" s="102"/>
      <c r="F123" s="102"/>
      <c r="G123" s="102"/>
      <c r="H123" s="102"/>
      <c r="I123" s="102"/>
    </row>
    <row r="124" spans="1:9" ht="21.75" customHeight="1" x14ac:dyDescent="0.25">
      <c r="A124" s="103" t="s">
        <v>4</v>
      </c>
      <c r="B124" s="103" t="s">
        <v>5</v>
      </c>
      <c r="C124" s="97" t="s">
        <v>6</v>
      </c>
      <c r="D124" s="98"/>
      <c r="E124" s="98"/>
      <c r="F124" s="103" t="s">
        <v>7</v>
      </c>
      <c r="G124" s="50" t="s">
        <v>104</v>
      </c>
      <c r="H124" s="105" t="s">
        <v>8</v>
      </c>
      <c r="I124" s="105" t="s">
        <v>9</v>
      </c>
    </row>
    <row r="125" spans="1:9" ht="25.7" customHeight="1" x14ac:dyDescent="0.25">
      <c r="A125" s="104"/>
      <c r="B125" s="104"/>
      <c r="C125" s="4" t="s">
        <v>10</v>
      </c>
      <c r="D125" s="4" t="s">
        <v>11</v>
      </c>
      <c r="E125" s="4" t="s">
        <v>12</v>
      </c>
      <c r="F125" s="104"/>
      <c r="G125" s="51" t="s">
        <v>105</v>
      </c>
      <c r="H125" s="106"/>
      <c r="I125" s="106"/>
    </row>
    <row r="126" spans="1:9" ht="21.75" customHeight="1" x14ac:dyDescent="0.25">
      <c r="A126" s="97" t="s">
        <v>13</v>
      </c>
      <c r="B126" s="98"/>
      <c r="C126" s="98"/>
      <c r="D126" s="98"/>
      <c r="E126" s="98"/>
      <c r="F126" s="98"/>
      <c r="G126" s="98"/>
      <c r="H126" s="98"/>
      <c r="I126" s="99"/>
    </row>
    <row r="127" spans="1:9" ht="21.75" customHeight="1" x14ac:dyDescent="0.25">
      <c r="A127" s="5" t="s">
        <v>61</v>
      </c>
      <c r="B127" s="6">
        <v>200</v>
      </c>
      <c r="C127" s="7">
        <v>8.3000000000000007</v>
      </c>
      <c r="D127" s="7">
        <v>10.1</v>
      </c>
      <c r="E127" s="7">
        <v>27.6</v>
      </c>
      <c r="F127" s="61">
        <v>234.5</v>
      </c>
      <c r="G127" s="61">
        <v>21.9</v>
      </c>
      <c r="H127" s="8" t="s">
        <v>62</v>
      </c>
      <c r="I127" s="8" t="s">
        <v>49</v>
      </c>
    </row>
    <row r="128" spans="1:9" ht="21.75" customHeight="1" x14ac:dyDescent="0.25">
      <c r="A128" s="5" t="s">
        <v>63</v>
      </c>
      <c r="B128" s="6">
        <v>100</v>
      </c>
      <c r="C128" s="7">
        <v>0.4</v>
      </c>
      <c r="D128" s="7">
        <v>0.4</v>
      </c>
      <c r="E128" s="7">
        <v>9.5</v>
      </c>
      <c r="F128" s="61">
        <v>45.6</v>
      </c>
      <c r="G128" s="61">
        <v>20</v>
      </c>
      <c r="H128" s="8">
        <v>338</v>
      </c>
      <c r="I128" s="8" t="s">
        <v>47</v>
      </c>
    </row>
    <row r="129" spans="1:9" ht="21.75" customHeight="1" x14ac:dyDescent="0.25">
      <c r="A129" s="5" t="s">
        <v>19</v>
      </c>
      <c r="B129" s="6">
        <v>50</v>
      </c>
      <c r="C129" s="7">
        <v>3.7</v>
      </c>
      <c r="D129" s="7">
        <v>0.3</v>
      </c>
      <c r="E129" s="7">
        <v>24.3</v>
      </c>
      <c r="F129" s="61">
        <v>114.8</v>
      </c>
      <c r="G129" s="66">
        <v>4</v>
      </c>
      <c r="H129" s="8">
        <v>701</v>
      </c>
      <c r="I129" s="8">
        <v>2010</v>
      </c>
    </row>
    <row r="130" spans="1:9" ht="22.5" customHeight="1" x14ac:dyDescent="0.25">
      <c r="A130" s="5" t="s">
        <v>64</v>
      </c>
      <c r="B130" s="6">
        <v>200</v>
      </c>
      <c r="C130" s="15">
        <v>0.2</v>
      </c>
      <c r="D130" s="15">
        <v>0</v>
      </c>
      <c r="E130" s="15">
        <v>10.38</v>
      </c>
      <c r="F130" s="66">
        <v>42.32</v>
      </c>
      <c r="G130" s="67">
        <v>10</v>
      </c>
      <c r="H130" s="60" t="s">
        <v>66</v>
      </c>
      <c r="I130" s="8" t="s">
        <v>49</v>
      </c>
    </row>
    <row r="131" spans="1:9" ht="21.75" customHeight="1" x14ac:dyDescent="0.25">
      <c r="A131" s="9" t="s">
        <v>16</v>
      </c>
      <c r="B131" s="4">
        <f>SUM(B127:B130)</f>
        <v>550</v>
      </c>
      <c r="C131" s="17">
        <f>SUM(C127:C130)</f>
        <v>12.600000000000001</v>
      </c>
      <c r="D131" s="17">
        <f>SUM(D127:D130)</f>
        <v>10.8</v>
      </c>
      <c r="E131" s="17">
        <f>SUM(E127:E130)</f>
        <v>71.78</v>
      </c>
      <c r="F131" s="59">
        <f>SUM(F127:F130)</f>
        <v>437.22</v>
      </c>
      <c r="G131" s="64"/>
      <c r="H131" s="11" t="s">
        <v>17</v>
      </c>
      <c r="I131" s="11" t="s">
        <v>17</v>
      </c>
    </row>
    <row r="132" spans="1:9" ht="21.75" customHeight="1" x14ac:dyDescent="0.25">
      <c r="A132" s="97" t="s">
        <v>18</v>
      </c>
      <c r="B132" s="98"/>
      <c r="C132" s="98"/>
      <c r="D132" s="98"/>
      <c r="E132" s="98"/>
      <c r="F132" s="98"/>
      <c r="G132" s="98"/>
      <c r="H132" s="98"/>
      <c r="I132" s="99"/>
    </row>
    <row r="133" spans="1:9" ht="31.5" customHeight="1" x14ac:dyDescent="0.25">
      <c r="A133" s="12" t="s">
        <v>52</v>
      </c>
      <c r="B133" s="13">
        <v>60</v>
      </c>
      <c r="C133" s="14">
        <v>0.48</v>
      </c>
      <c r="D133" s="14">
        <v>0.12</v>
      </c>
      <c r="E133" s="14">
        <v>1.5</v>
      </c>
      <c r="F133" s="71">
        <v>8.52</v>
      </c>
      <c r="G133" s="65">
        <v>25</v>
      </c>
      <c r="H133" s="8" t="s">
        <v>53</v>
      </c>
      <c r="I133" s="8" t="s">
        <v>49</v>
      </c>
    </row>
    <row r="134" spans="1:9" ht="21" customHeight="1" x14ac:dyDescent="0.25">
      <c r="A134" s="5" t="s">
        <v>76</v>
      </c>
      <c r="B134" s="6" t="s">
        <v>14</v>
      </c>
      <c r="C134" s="7">
        <v>4.5999999999999996</v>
      </c>
      <c r="D134" s="7">
        <v>4.4000000000000004</v>
      </c>
      <c r="E134" s="7">
        <v>15.2</v>
      </c>
      <c r="F134" s="61">
        <v>117.8</v>
      </c>
      <c r="G134" s="61">
        <v>20</v>
      </c>
      <c r="H134" s="8" t="s">
        <v>77</v>
      </c>
      <c r="I134" s="8" t="s">
        <v>49</v>
      </c>
    </row>
    <row r="135" spans="1:9" ht="21.75" customHeight="1" x14ac:dyDescent="0.25">
      <c r="A135" s="5" t="s">
        <v>118</v>
      </c>
      <c r="B135" s="6">
        <v>200</v>
      </c>
      <c r="C135" s="7">
        <v>13.2</v>
      </c>
      <c r="D135" s="7">
        <v>17.8</v>
      </c>
      <c r="E135" s="7">
        <v>37.5</v>
      </c>
      <c r="F135" s="61">
        <v>363</v>
      </c>
      <c r="G135" s="61">
        <v>50</v>
      </c>
      <c r="H135" s="8">
        <v>458</v>
      </c>
      <c r="I135" s="8" t="s">
        <v>116</v>
      </c>
    </row>
    <row r="136" spans="1:9" ht="21.75" customHeight="1" x14ac:dyDescent="0.25">
      <c r="A136" s="5" t="s">
        <v>59</v>
      </c>
      <c r="B136" s="6">
        <v>200</v>
      </c>
      <c r="C136" s="7">
        <v>0.5</v>
      </c>
      <c r="D136" s="7">
        <v>0</v>
      </c>
      <c r="E136" s="7">
        <v>19.8</v>
      </c>
      <c r="F136" s="61">
        <v>81</v>
      </c>
      <c r="G136" s="61">
        <v>10</v>
      </c>
      <c r="H136" s="8" t="s">
        <v>60</v>
      </c>
      <c r="I136" s="8" t="s">
        <v>49</v>
      </c>
    </row>
    <row r="137" spans="1:9" ht="21.75" customHeight="1" x14ac:dyDescent="0.25">
      <c r="A137" s="5" t="s">
        <v>19</v>
      </c>
      <c r="B137" s="6" t="s">
        <v>23</v>
      </c>
      <c r="C137" s="7">
        <v>3.7</v>
      </c>
      <c r="D137" s="7">
        <v>0.3</v>
      </c>
      <c r="E137" s="7">
        <v>24.3</v>
      </c>
      <c r="F137" s="61">
        <v>114.8</v>
      </c>
      <c r="G137" s="66">
        <v>4</v>
      </c>
      <c r="H137" s="8">
        <v>701</v>
      </c>
      <c r="I137" s="8">
        <v>2010</v>
      </c>
    </row>
    <row r="138" spans="1:9" ht="21.75" customHeight="1" x14ac:dyDescent="0.25">
      <c r="A138" s="5" t="s">
        <v>20</v>
      </c>
      <c r="B138" s="6" t="s">
        <v>23</v>
      </c>
      <c r="C138" s="15">
        <v>3.2</v>
      </c>
      <c r="D138" s="15">
        <v>0.4</v>
      </c>
      <c r="E138" s="15">
        <v>20.6</v>
      </c>
      <c r="F138" s="66">
        <v>98.9</v>
      </c>
      <c r="G138" s="67">
        <v>4</v>
      </c>
      <c r="H138" s="60">
        <v>702</v>
      </c>
      <c r="I138" s="8">
        <v>2010</v>
      </c>
    </row>
    <row r="139" spans="1:9" ht="21.75" customHeight="1" x14ac:dyDescent="0.25">
      <c r="A139" s="9" t="s">
        <v>16</v>
      </c>
      <c r="B139" s="4">
        <v>740</v>
      </c>
      <c r="C139" s="17">
        <f>SUM(C133:C138)</f>
        <v>25.68</v>
      </c>
      <c r="D139" s="17">
        <f>SUM(D133:D138)</f>
        <v>23.02</v>
      </c>
      <c r="E139" s="17">
        <f>SUM(E133:E138)</f>
        <v>118.9</v>
      </c>
      <c r="F139" s="73">
        <f>SUM(F133:F138)</f>
        <v>784.01999999999987</v>
      </c>
      <c r="G139" s="59">
        <f>G138+G137+G136+G135+G134+G133+G127+G128+G129+G130</f>
        <v>168.9</v>
      </c>
      <c r="H139" s="11" t="s">
        <v>17</v>
      </c>
      <c r="I139" s="11" t="s">
        <v>17</v>
      </c>
    </row>
    <row r="140" spans="1:9" ht="21.75" customHeight="1" x14ac:dyDescent="0.25">
      <c r="A140" s="100" t="s">
        <v>21</v>
      </c>
      <c r="B140" s="101"/>
      <c r="C140" s="17">
        <f>C139+C131</f>
        <v>38.28</v>
      </c>
      <c r="D140" s="17">
        <f>D139+D131</f>
        <v>33.82</v>
      </c>
      <c r="E140" s="17">
        <f>E139+E131</f>
        <v>190.68</v>
      </c>
      <c r="F140" s="59">
        <f>F139+F131</f>
        <v>1221.2399999999998</v>
      </c>
      <c r="G140" s="64"/>
      <c r="H140" s="11" t="s">
        <v>17</v>
      </c>
      <c r="I140" s="11" t="s">
        <v>17</v>
      </c>
    </row>
    <row r="141" spans="1:9" ht="21.75" customHeight="1" x14ac:dyDescent="0.25">
      <c r="A141" s="83"/>
      <c r="B141" s="83"/>
      <c r="C141" s="82"/>
      <c r="D141" s="82"/>
      <c r="E141" s="82"/>
      <c r="F141" s="64"/>
      <c r="G141" s="64"/>
      <c r="H141" s="11"/>
      <c r="I141" s="11"/>
    </row>
    <row r="142" spans="1:9" ht="27.6" customHeight="1" x14ac:dyDescent="0.25">
      <c r="A142" s="102" t="s">
        <v>30</v>
      </c>
      <c r="B142" s="102"/>
      <c r="C142" s="102"/>
      <c r="D142" s="102"/>
      <c r="E142" s="102"/>
      <c r="F142" s="102"/>
      <c r="G142" s="102"/>
      <c r="H142" s="102"/>
      <c r="I142" s="102"/>
    </row>
    <row r="143" spans="1:9" ht="18" customHeight="1" x14ac:dyDescent="0.25">
      <c r="A143" s="103" t="s">
        <v>4</v>
      </c>
      <c r="B143" s="103" t="s">
        <v>5</v>
      </c>
      <c r="C143" s="97" t="s">
        <v>6</v>
      </c>
      <c r="D143" s="98"/>
      <c r="E143" s="98"/>
      <c r="F143" s="103" t="s">
        <v>7</v>
      </c>
      <c r="G143" s="50" t="s">
        <v>104</v>
      </c>
      <c r="H143" s="105" t="s">
        <v>8</v>
      </c>
      <c r="I143" s="105" t="s">
        <v>9</v>
      </c>
    </row>
    <row r="144" spans="1:9" ht="25.7" customHeight="1" x14ac:dyDescent="0.25">
      <c r="A144" s="104"/>
      <c r="B144" s="104"/>
      <c r="C144" s="4" t="s">
        <v>10</v>
      </c>
      <c r="D144" s="4" t="s">
        <v>11</v>
      </c>
      <c r="E144" s="4" t="s">
        <v>12</v>
      </c>
      <c r="F144" s="104"/>
      <c r="G144" s="51" t="s">
        <v>105</v>
      </c>
      <c r="H144" s="106"/>
      <c r="I144" s="106"/>
    </row>
    <row r="145" spans="1:9" ht="23.25" customHeight="1" x14ac:dyDescent="0.25">
      <c r="A145" s="97" t="s">
        <v>13</v>
      </c>
      <c r="B145" s="98"/>
      <c r="C145" s="98"/>
      <c r="D145" s="98"/>
      <c r="E145" s="98"/>
      <c r="F145" s="98"/>
      <c r="G145" s="98"/>
      <c r="H145" s="98"/>
      <c r="I145" s="99"/>
    </row>
    <row r="146" spans="1:9" ht="23.25" customHeight="1" x14ac:dyDescent="0.25">
      <c r="A146" s="5" t="s">
        <v>96</v>
      </c>
      <c r="B146" s="6">
        <v>200</v>
      </c>
      <c r="C146" s="7">
        <v>11.6</v>
      </c>
      <c r="D146" s="7">
        <v>8.6</v>
      </c>
      <c r="E146" s="7">
        <v>60.7</v>
      </c>
      <c r="F146" s="61">
        <v>366.5</v>
      </c>
      <c r="G146" s="61">
        <v>30.9</v>
      </c>
      <c r="H146" s="8">
        <v>188</v>
      </c>
      <c r="I146" s="8" t="s">
        <v>47</v>
      </c>
    </row>
    <row r="147" spans="1:9" ht="21" customHeight="1" x14ac:dyDescent="0.25">
      <c r="A147" s="5" t="s">
        <v>42</v>
      </c>
      <c r="B147" s="18" t="s">
        <v>23</v>
      </c>
      <c r="C147" s="7">
        <v>0.9</v>
      </c>
      <c r="D147" s="7">
        <v>2.2000000000000002</v>
      </c>
      <c r="E147" s="7">
        <v>6.7</v>
      </c>
      <c r="F147" s="61">
        <v>50.8</v>
      </c>
      <c r="G147" s="61">
        <v>10</v>
      </c>
      <c r="H147" s="8">
        <v>327</v>
      </c>
      <c r="I147" s="8" t="s">
        <v>47</v>
      </c>
    </row>
    <row r="148" spans="1:9" ht="21.75" customHeight="1" x14ac:dyDescent="0.25">
      <c r="A148" s="5" t="s">
        <v>50</v>
      </c>
      <c r="B148" s="6">
        <v>207</v>
      </c>
      <c r="C148" s="7">
        <v>0.3</v>
      </c>
      <c r="D148" s="7">
        <v>0</v>
      </c>
      <c r="E148" s="7">
        <v>10.58</v>
      </c>
      <c r="F148" s="61">
        <v>43.52</v>
      </c>
      <c r="G148" s="61">
        <v>10</v>
      </c>
      <c r="H148" s="8" t="s">
        <v>51</v>
      </c>
      <c r="I148" s="8" t="s">
        <v>49</v>
      </c>
    </row>
    <row r="149" spans="1:9" ht="23.25" customHeight="1" x14ac:dyDescent="0.25">
      <c r="A149" s="5" t="s">
        <v>19</v>
      </c>
      <c r="B149" s="6">
        <v>50</v>
      </c>
      <c r="C149" s="7">
        <v>3.7</v>
      </c>
      <c r="D149" s="7">
        <v>0.3</v>
      </c>
      <c r="E149" s="7">
        <v>24.3</v>
      </c>
      <c r="F149" s="61">
        <v>114.8</v>
      </c>
      <c r="G149" s="61">
        <v>4</v>
      </c>
      <c r="H149" s="8">
        <v>701</v>
      </c>
      <c r="I149" s="8">
        <v>2010</v>
      </c>
    </row>
    <row r="150" spans="1:9" ht="23.25" customHeight="1" x14ac:dyDescent="0.25">
      <c r="A150" s="9" t="s">
        <v>16</v>
      </c>
      <c r="B150" s="48">
        <v>507</v>
      </c>
      <c r="C150" s="10">
        <f>SUM(C146:C149)</f>
        <v>16.5</v>
      </c>
      <c r="D150" s="10">
        <f>SUM(D146:D149)</f>
        <v>11.100000000000001</v>
      </c>
      <c r="E150" s="10">
        <f>SUM(E146:E149)</f>
        <v>102.28</v>
      </c>
      <c r="F150" s="70">
        <f>SUM(F146:F149)</f>
        <v>575.62</v>
      </c>
      <c r="G150" s="64"/>
      <c r="H150" s="11" t="s">
        <v>17</v>
      </c>
      <c r="I150" s="11" t="s">
        <v>17</v>
      </c>
    </row>
    <row r="151" spans="1:9" ht="23.25" customHeight="1" x14ac:dyDescent="0.25">
      <c r="A151" s="97" t="s">
        <v>18</v>
      </c>
      <c r="B151" s="98"/>
      <c r="C151" s="98"/>
      <c r="D151" s="98"/>
      <c r="E151" s="98"/>
      <c r="F151" s="98"/>
      <c r="G151" s="98"/>
      <c r="H151" s="98"/>
      <c r="I151" s="99"/>
    </row>
    <row r="152" spans="1:9" ht="31.5" customHeight="1" x14ac:dyDescent="0.25">
      <c r="A152" s="12" t="s">
        <v>69</v>
      </c>
      <c r="B152" s="13">
        <v>60</v>
      </c>
      <c r="C152" s="14">
        <v>0.7</v>
      </c>
      <c r="D152" s="14">
        <v>0.1</v>
      </c>
      <c r="E152" s="14">
        <v>2.2999999999999998</v>
      </c>
      <c r="F152" s="71">
        <v>12.8</v>
      </c>
      <c r="G152" s="65">
        <v>25</v>
      </c>
      <c r="H152" s="8" t="s">
        <v>70</v>
      </c>
      <c r="I152" s="8" t="s">
        <v>49</v>
      </c>
    </row>
    <row r="153" spans="1:9" ht="21.75" customHeight="1" x14ac:dyDescent="0.25">
      <c r="A153" s="5" t="s">
        <v>81</v>
      </c>
      <c r="B153" s="6" t="s">
        <v>14</v>
      </c>
      <c r="C153" s="7">
        <v>1.42</v>
      </c>
      <c r="D153" s="7">
        <v>3.99</v>
      </c>
      <c r="E153" s="7">
        <v>8.9</v>
      </c>
      <c r="F153" s="61">
        <v>74</v>
      </c>
      <c r="G153" s="61">
        <v>20</v>
      </c>
      <c r="H153" s="8" t="s">
        <v>82</v>
      </c>
      <c r="I153" s="8" t="s">
        <v>49</v>
      </c>
    </row>
    <row r="154" spans="1:9" ht="21" customHeight="1" x14ac:dyDescent="0.25">
      <c r="A154" s="5" t="s">
        <v>109</v>
      </c>
      <c r="B154" s="6">
        <v>90</v>
      </c>
      <c r="C154" s="7">
        <v>12.2</v>
      </c>
      <c r="D154" s="7">
        <v>8.1999999999999993</v>
      </c>
      <c r="E154" s="7">
        <v>14.3</v>
      </c>
      <c r="F154" s="61">
        <v>179.8</v>
      </c>
      <c r="G154" s="61">
        <v>36</v>
      </c>
      <c r="H154" s="8" t="s">
        <v>78</v>
      </c>
      <c r="I154" s="8">
        <v>2022</v>
      </c>
    </row>
    <row r="155" spans="1:9" ht="21" customHeight="1" x14ac:dyDescent="0.25">
      <c r="A155" s="5" t="s">
        <v>117</v>
      </c>
      <c r="B155" s="6">
        <v>150</v>
      </c>
      <c r="C155" s="7">
        <v>5.53</v>
      </c>
      <c r="D155" s="7">
        <v>6.72</v>
      </c>
      <c r="E155" s="7">
        <v>27.09</v>
      </c>
      <c r="F155" s="61">
        <v>190.99</v>
      </c>
      <c r="G155" s="61">
        <v>16</v>
      </c>
      <c r="H155" s="8">
        <v>183</v>
      </c>
      <c r="I155" s="8" t="s">
        <v>47</v>
      </c>
    </row>
    <row r="156" spans="1:9" ht="21.75" customHeight="1" x14ac:dyDescent="0.25">
      <c r="A156" s="5" t="s">
        <v>79</v>
      </c>
      <c r="B156" s="6" t="s">
        <v>14</v>
      </c>
      <c r="C156" s="7">
        <v>0.2</v>
      </c>
      <c r="D156" s="7">
        <v>0.1</v>
      </c>
      <c r="E156" s="7">
        <v>10.199999999999999</v>
      </c>
      <c r="F156" s="61">
        <v>42.5</v>
      </c>
      <c r="G156" s="61">
        <v>10</v>
      </c>
      <c r="H156" s="8" t="s">
        <v>80</v>
      </c>
      <c r="I156" s="8" t="s">
        <v>49</v>
      </c>
    </row>
    <row r="157" spans="1:9" ht="23.25" customHeight="1" x14ac:dyDescent="0.25">
      <c r="A157" s="5" t="s">
        <v>19</v>
      </c>
      <c r="B157" s="6">
        <v>50</v>
      </c>
      <c r="C157" s="7">
        <v>3.7</v>
      </c>
      <c r="D157" s="7">
        <v>0.3</v>
      </c>
      <c r="E157" s="7">
        <v>24.3</v>
      </c>
      <c r="F157" s="61">
        <v>114.8</v>
      </c>
      <c r="G157" s="66">
        <v>4</v>
      </c>
      <c r="H157" s="8">
        <v>701</v>
      </c>
      <c r="I157" s="8">
        <v>2010</v>
      </c>
    </row>
    <row r="158" spans="1:9" ht="23.25" customHeight="1" x14ac:dyDescent="0.25">
      <c r="A158" s="5" t="s">
        <v>20</v>
      </c>
      <c r="B158" s="6" t="s">
        <v>23</v>
      </c>
      <c r="C158" s="15">
        <v>3.2</v>
      </c>
      <c r="D158" s="15">
        <v>0.4</v>
      </c>
      <c r="E158" s="15">
        <v>20.6</v>
      </c>
      <c r="F158" s="66">
        <v>98.9</v>
      </c>
      <c r="G158" s="67">
        <v>4</v>
      </c>
      <c r="H158" s="60">
        <v>702</v>
      </c>
      <c r="I158" s="8">
        <v>2010</v>
      </c>
    </row>
    <row r="159" spans="1:9" ht="23.25" customHeight="1" x14ac:dyDescent="0.25">
      <c r="A159" s="9" t="s">
        <v>16</v>
      </c>
      <c r="B159" s="4">
        <v>800</v>
      </c>
      <c r="C159" s="17">
        <f>SUM(C152:C158)</f>
        <v>26.95</v>
      </c>
      <c r="D159" s="17">
        <f>SUM(D152:D158)</f>
        <v>19.809999999999999</v>
      </c>
      <c r="E159" s="17">
        <f>SUM(E152:E158)</f>
        <v>107.69</v>
      </c>
      <c r="F159" s="73">
        <f>SUM(F152:F158)</f>
        <v>713.79</v>
      </c>
      <c r="G159" s="59">
        <f>G146+G147+G148+G149+G152+G153+G154+G155+G156+G157+G158</f>
        <v>169.9</v>
      </c>
      <c r="H159" s="11" t="s">
        <v>17</v>
      </c>
      <c r="I159" s="11" t="s">
        <v>17</v>
      </c>
    </row>
    <row r="160" spans="1:9" ht="23.25" customHeight="1" x14ac:dyDescent="0.25">
      <c r="A160" s="100" t="s">
        <v>21</v>
      </c>
      <c r="B160" s="101"/>
      <c r="C160" s="17">
        <f>C159+C150</f>
        <v>43.45</v>
      </c>
      <c r="D160" s="17">
        <f>D159+D150</f>
        <v>30.91</v>
      </c>
      <c r="E160" s="17">
        <f>E159+E150</f>
        <v>209.97</v>
      </c>
      <c r="F160" s="59">
        <f>F159+F150</f>
        <v>1289.4099999999999</v>
      </c>
      <c r="G160" s="64"/>
      <c r="H160" s="11" t="s">
        <v>17</v>
      </c>
      <c r="I160" s="11" t="s">
        <v>17</v>
      </c>
    </row>
    <row r="161" spans="1:9" ht="21.75" customHeight="1" x14ac:dyDescent="0.25">
      <c r="A161" s="83"/>
      <c r="B161" s="83"/>
      <c r="C161" s="82"/>
      <c r="D161" s="82"/>
      <c r="E161" s="82"/>
      <c r="F161" s="64"/>
      <c r="G161" s="64"/>
      <c r="H161" s="11"/>
      <c r="I161" s="11"/>
    </row>
    <row r="162" spans="1:9" ht="27.6" customHeight="1" x14ac:dyDescent="0.25">
      <c r="A162" s="102" t="s">
        <v>31</v>
      </c>
      <c r="B162" s="102"/>
      <c r="C162" s="102"/>
      <c r="D162" s="102"/>
      <c r="E162" s="102"/>
      <c r="F162" s="102"/>
      <c r="G162" s="102"/>
      <c r="H162" s="102"/>
      <c r="I162" s="102"/>
    </row>
    <row r="163" spans="1:9" ht="20.25" customHeight="1" x14ac:dyDescent="0.25">
      <c r="A163" s="103" t="s">
        <v>4</v>
      </c>
      <c r="B163" s="103" t="s">
        <v>5</v>
      </c>
      <c r="C163" s="97" t="s">
        <v>6</v>
      </c>
      <c r="D163" s="98"/>
      <c r="E163" s="98"/>
      <c r="F163" s="103" t="s">
        <v>7</v>
      </c>
      <c r="G163" s="50" t="s">
        <v>104</v>
      </c>
      <c r="H163" s="105" t="s">
        <v>8</v>
      </c>
      <c r="I163" s="105" t="s">
        <v>9</v>
      </c>
    </row>
    <row r="164" spans="1:9" ht="25.7" customHeight="1" x14ac:dyDescent="0.25">
      <c r="A164" s="104"/>
      <c r="B164" s="104"/>
      <c r="C164" s="4" t="s">
        <v>10</v>
      </c>
      <c r="D164" s="4" t="s">
        <v>11</v>
      </c>
      <c r="E164" s="4" t="s">
        <v>12</v>
      </c>
      <c r="F164" s="104"/>
      <c r="G164" s="51" t="s">
        <v>105</v>
      </c>
      <c r="H164" s="106"/>
      <c r="I164" s="106"/>
    </row>
    <row r="165" spans="1:9" ht="23.25" customHeight="1" x14ac:dyDescent="0.25">
      <c r="A165" s="97" t="s">
        <v>13</v>
      </c>
      <c r="B165" s="98"/>
      <c r="C165" s="98"/>
      <c r="D165" s="98"/>
      <c r="E165" s="98"/>
      <c r="F165" s="98"/>
      <c r="G165" s="98"/>
      <c r="H165" s="98"/>
      <c r="I165" s="99"/>
    </row>
    <row r="166" spans="1:9" ht="21.75" customHeight="1" x14ac:dyDescent="0.3">
      <c r="A166" s="43" t="s">
        <v>46</v>
      </c>
      <c r="B166" s="44">
        <v>220</v>
      </c>
      <c r="C166" s="47">
        <v>5.83</v>
      </c>
      <c r="D166" s="47">
        <v>6.27</v>
      </c>
      <c r="E166" s="47">
        <v>27.83</v>
      </c>
      <c r="F166" s="63">
        <v>191.4</v>
      </c>
      <c r="G166" s="63">
        <v>20.9</v>
      </c>
      <c r="H166" s="45" t="s">
        <v>48</v>
      </c>
      <c r="I166" s="46" t="s">
        <v>49</v>
      </c>
    </row>
    <row r="167" spans="1:9" ht="21.75" customHeight="1" x14ac:dyDescent="0.3">
      <c r="A167" s="90" t="s">
        <v>128</v>
      </c>
      <c r="B167" s="91">
        <v>70</v>
      </c>
      <c r="C167" s="93">
        <v>4.2</v>
      </c>
      <c r="D167" s="93">
        <v>6.52</v>
      </c>
      <c r="E167" s="93">
        <v>49.77</v>
      </c>
      <c r="F167" s="93">
        <v>274.45</v>
      </c>
      <c r="G167" s="94" t="s">
        <v>127</v>
      </c>
      <c r="H167" s="92" t="s">
        <v>129</v>
      </c>
      <c r="I167" s="92"/>
    </row>
    <row r="168" spans="1:9" ht="21" customHeight="1" x14ac:dyDescent="0.25">
      <c r="A168" s="5" t="s">
        <v>73</v>
      </c>
      <c r="B168" s="6" t="s">
        <v>14</v>
      </c>
      <c r="C168" s="7">
        <v>1.6</v>
      </c>
      <c r="D168" s="7">
        <v>1.1000000000000001</v>
      </c>
      <c r="E168" s="7">
        <v>12.58</v>
      </c>
      <c r="F168" s="66">
        <v>66.52</v>
      </c>
      <c r="G168" s="67">
        <v>10</v>
      </c>
      <c r="H168" s="20" t="s">
        <v>74</v>
      </c>
      <c r="I168" s="20" t="s">
        <v>49</v>
      </c>
    </row>
    <row r="169" spans="1:9" ht="23.25" customHeight="1" x14ac:dyDescent="0.25">
      <c r="A169" s="9" t="s">
        <v>16</v>
      </c>
      <c r="B169" s="4">
        <v>500</v>
      </c>
      <c r="C169" s="10">
        <f>SUM(C166:C168)</f>
        <v>11.63</v>
      </c>
      <c r="D169" s="10">
        <f>SUM(D166:D168)</f>
        <v>13.889999999999999</v>
      </c>
      <c r="E169" s="10">
        <f>SUM(E166:E168)</f>
        <v>90.179999999999993</v>
      </c>
      <c r="F169" s="70">
        <f>SUM(F166:F168)</f>
        <v>532.37</v>
      </c>
      <c r="G169" s="64"/>
      <c r="H169" s="11" t="s">
        <v>17</v>
      </c>
      <c r="I169" s="11" t="s">
        <v>17</v>
      </c>
    </row>
    <row r="170" spans="1:9" ht="23.25" customHeight="1" x14ac:dyDescent="0.25">
      <c r="A170" s="97" t="s">
        <v>18</v>
      </c>
      <c r="B170" s="98"/>
      <c r="C170" s="98"/>
      <c r="D170" s="98"/>
      <c r="E170" s="98"/>
      <c r="F170" s="98"/>
      <c r="G170" s="98"/>
      <c r="H170" s="98"/>
      <c r="I170" s="99"/>
    </row>
    <row r="171" spans="1:9" ht="46.5" customHeight="1" x14ac:dyDescent="0.25">
      <c r="A171" s="12" t="s">
        <v>75</v>
      </c>
      <c r="B171" s="13">
        <v>60</v>
      </c>
      <c r="C171" s="14">
        <v>0.6</v>
      </c>
      <c r="D171" s="14">
        <v>3.64</v>
      </c>
      <c r="E171" s="14">
        <v>2.0699999999999998</v>
      </c>
      <c r="F171" s="71">
        <v>42.42</v>
      </c>
      <c r="G171" s="65">
        <v>25</v>
      </c>
      <c r="H171" s="8">
        <v>24</v>
      </c>
      <c r="I171" s="8" t="s">
        <v>47</v>
      </c>
    </row>
    <row r="172" spans="1:9" ht="22.5" customHeight="1" x14ac:dyDescent="0.25">
      <c r="A172" s="5" t="s">
        <v>54</v>
      </c>
      <c r="B172" s="6">
        <v>200</v>
      </c>
      <c r="C172" s="7">
        <v>5.0999999999999996</v>
      </c>
      <c r="D172" s="7">
        <v>5.78</v>
      </c>
      <c r="E172" s="7">
        <v>18.5</v>
      </c>
      <c r="F172" s="61">
        <v>146.41999999999999</v>
      </c>
      <c r="G172" s="61">
        <v>20</v>
      </c>
      <c r="H172" s="8" t="s">
        <v>55</v>
      </c>
      <c r="I172" s="8" t="s">
        <v>49</v>
      </c>
    </row>
    <row r="173" spans="1:9" ht="21.75" customHeight="1" x14ac:dyDescent="0.25">
      <c r="A173" s="5" t="s">
        <v>108</v>
      </c>
      <c r="B173" s="6">
        <v>90</v>
      </c>
      <c r="C173" s="7">
        <v>11.7</v>
      </c>
      <c r="D173" s="7">
        <v>13.7</v>
      </c>
      <c r="E173" s="7">
        <v>12</v>
      </c>
      <c r="F173" s="61">
        <v>180.9</v>
      </c>
      <c r="G173" s="61">
        <v>36</v>
      </c>
      <c r="H173" s="8" t="s">
        <v>88</v>
      </c>
      <c r="I173" s="8">
        <v>2022</v>
      </c>
    </row>
    <row r="174" spans="1:9" ht="22.5" customHeight="1" x14ac:dyDescent="0.25">
      <c r="A174" s="5" t="s">
        <v>58</v>
      </c>
      <c r="B174" s="6">
        <v>150</v>
      </c>
      <c r="C174" s="7">
        <v>4.8</v>
      </c>
      <c r="D174" s="7">
        <v>6.2</v>
      </c>
      <c r="E174" s="7">
        <v>28</v>
      </c>
      <c r="F174" s="61">
        <v>180.6</v>
      </c>
      <c r="G174" s="61">
        <v>15</v>
      </c>
      <c r="H174" s="8">
        <v>171</v>
      </c>
      <c r="I174" s="8" t="s">
        <v>47</v>
      </c>
    </row>
    <row r="175" spans="1:9" ht="21.75" customHeight="1" x14ac:dyDescent="0.25">
      <c r="A175" s="5" t="s">
        <v>124</v>
      </c>
      <c r="B175" s="6" t="s">
        <v>14</v>
      </c>
      <c r="C175" s="7">
        <v>0.16</v>
      </c>
      <c r="D175" s="7">
        <v>0.08</v>
      </c>
      <c r="E175" s="7">
        <v>7.18</v>
      </c>
      <c r="F175" s="61">
        <v>30.08</v>
      </c>
      <c r="G175" s="61">
        <v>10</v>
      </c>
      <c r="H175" s="8" t="s">
        <v>125</v>
      </c>
      <c r="I175" s="8" t="s">
        <v>49</v>
      </c>
    </row>
    <row r="176" spans="1:9" ht="23.25" customHeight="1" x14ac:dyDescent="0.25">
      <c r="A176" s="5" t="s">
        <v>19</v>
      </c>
      <c r="B176" s="6">
        <v>40</v>
      </c>
      <c r="C176" s="7">
        <v>3</v>
      </c>
      <c r="D176" s="7">
        <v>0.2</v>
      </c>
      <c r="E176" s="7">
        <v>19.5</v>
      </c>
      <c r="F176" s="61">
        <v>91.9</v>
      </c>
      <c r="G176" s="61">
        <v>3</v>
      </c>
      <c r="H176" s="8">
        <v>701</v>
      </c>
      <c r="I176" s="8">
        <v>2010</v>
      </c>
    </row>
    <row r="177" spans="1:9" ht="23.25" customHeight="1" x14ac:dyDescent="0.25">
      <c r="A177" s="5" t="s">
        <v>20</v>
      </c>
      <c r="B177" s="6">
        <v>50</v>
      </c>
      <c r="C177" s="15">
        <v>3.2</v>
      </c>
      <c r="D177" s="15">
        <v>0.4</v>
      </c>
      <c r="E177" s="15">
        <v>20.6</v>
      </c>
      <c r="F177" s="66">
        <v>98.9</v>
      </c>
      <c r="G177" s="66">
        <v>4</v>
      </c>
      <c r="H177" s="8">
        <v>702</v>
      </c>
      <c r="I177" s="8">
        <v>2010</v>
      </c>
    </row>
    <row r="178" spans="1:9" ht="23.25" customHeight="1" x14ac:dyDescent="0.25">
      <c r="A178" s="9" t="s">
        <v>16</v>
      </c>
      <c r="B178" s="4">
        <v>790</v>
      </c>
      <c r="C178" s="17">
        <f>SUM(C171:C177)</f>
        <v>28.56</v>
      </c>
      <c r="D178" s="17">
        <f>SUM(D171:D177)</f>
        <v>29.999999999999993</v>
      </c>
      <c r="E178" s="17">
        <f>SUM(E171:E177)</f>
        <v>107.85</v>
      </c>
      <c r="F178" s="59">
        <f>SUM(F171:F177)</f>
        <v>771.22</v>
      </c>
      <c r="G178" s="59">
        <f>G166+G167+G168+G171+G172+G173+G174+G175+G176+G177</f>
        <v>168.9</v>
      </c>
      <c r="H178" s="11" t="s">
        <v>17</v>
      </c>
      <c r="I178" s="11" t="s">
        <v>17</v>
      </c>
    </row>
    <row r="179" spans="1:9" ht="23.25" customHeight="1" x14ac:dyDescent="0.25">
      <c r="A179" s="100" t="s">
        <v>21</v>
      </c>
      <c r="B179" s="101"/>
      <c r="C179" s="17">
        <f>C178+C169</f>
        <v>40.19</v>
      </c>
      <c r="D179" s="17">
        <f>D178+D169</f>
        <v>43.889999999999993</v>
      </c>
      <c r="E179" s="17">
        <f>E178+E169</f>
        <v>198.02999999999997</v>
      </c>
      <c r="F179" s="59">
        <f>F178+F169</f>
        <v>1303.5900000000001</v>
      </c>
      <c r="G179" s="64"/>
      <c r="H179" s="11" t="s">
        <v>17</v>
      </c>
      <c r="I179" s="11" t="s">
        <v>17</v>
      </c>
    </row>
    <row r="180" spans="1:9" ht="21.75" customHeight="1" x14ac:dyDescent="0.25">
      <c r="A180" s="83"/>
      <c r="B180" s="83"/>
      <c r="C180" s="82"/>
      <c r="D180" s="82"/>
      <c r="E180" s="82"/>
      <c r="F180" s="64"/>
      <c r="G180" s="64"/>
      <c r="H180" s="11"/>
      <c r="I180" s="11"/>
    </row>
    <row r="181" spans="1:9" ht="27.6" customHeight="1" x14ac:dyDescent="0.25">
      <c r="A181" s="102" t="s">
        <v>32</v>
      </c>
      <c r="B181" s="102"/>
      <c r="C181" s="102"/>
      <c r="D181" s="102"/>
      <c r="E181" s="102"/>
      <c r="F181" s="102"/>
      <c r="G181" s="102"/>
      <c r="H181" s="102"/>
      <c r="I181" s="102"/>
    </row>
    <row r="182" spans="1:9" ht="18.75" customHeight="1" x14ac:dyDescent="0.25">
      <c r="A182" s="103" t="s">
        <v>4</v>
      </c>
      <c r="B182" s="103" t="s">
        <v>5</v>
      </c>
      <c r="C182" s="97" t="s">
        <v>6</v>
      </c>
      <c r="D182" s="98"/>
      <c r="E182" s="98"/>
      <c r="F182" s="103" t="s">
        <v>7</v>
      </c>
      <c r="G182" s="50" t="s">
        <v>104</v>
      </c>
      <c r="H182" s="105" t="s">
        <v>8</v>
      </c>
      <c r="I182" s="105" t="s">
        <v>9</v>
      </c>
    </row>
    <row r="183" spans="1:9" ht="25.7" customHeight="1" x14ac:dyDescent="0.25">
      <c r="A183" s="104"/>
      <c r="B183" s="104"/>
      <c r="C183" s="4" t="s">
        <v>10</v>
      </c>
      <c r="D183" s="4" t="s">
        <v>11</v>
      </c>
      <c r="E183" s="4" t="s">
        <v>12</v>
      </c>
      <c r="F183" s="104"/>
      <c r="G183" s="51" t="s">
        <v>105</v>
      </c>
      <c r="H183" s="106"/>
      <c r="I183" s="106"/>
    </row>
    <row r="184" spans="1:9" ht="22.5" customHeight="1" x14ac:dyDescent="0.25">
      <c r="A184" s="97" t="s">
        <v>13</v>
      </c>
      <c r="B184" s="98"/>
      <c r="C184" s="98"/>
      <c r="D184" s="98"/>
      <c r="E184" s="98"/>
      <c r="F184" s="98"/>
      <c r="G184" s="98"/>
      <c r="H184" s="98"/>
      <c r="I184" s="99"/>
    </row>
    <row r="185" spans="1:9" ht="23.25" customHeight="1" x14ac:dyDescent="0.25">
      <c r="A185" s="5" t="s">
        <v>86</v>
      </c>
      <c r="B185" s="6">
        <v>200</v>
      </c>
      <c r="C185" s="7">
        <v>5.5</v>
      </c>
      <c r="D185" s="7">
        <v>12.1</v>
      </c>
      <c r="E185" s="7">
        <v>34.700000000000003</v>
      </c>
      <c r="F185" s="61">
        <v>307</v>
      </c>
      <c r="G185" s="61">
        <v>20.9</v>
      </c>
      <c r="H185" s="8" t="s">
        <v>87</v>
      </c>
      <c r="I185" s="8" t="s">
        <v>49</v>
      </c>
    </row>
    <row r="186" spans="1:9" ht="22.5" customHeight="1" x14ac:dyDescent="0.25">
      <c r="A186" s="5" t="s">
        <v>63</v>
      </c>
      <c r="B186" s="6">
        <v>100</v>
      </c>
      <c r="C186" s="7">
        <v>0.4</v>
      </c>
      <c r="D186" s="7">
        <v>0.4</v>
      </c>
      <c r="E186" s="7">
        <v>9.5</v>
      </c>
      <c r="F186" s="61">
        <v>45.6</v>
      </c>
      <c r="G186" s="61">
        <v>20</v>
      </c>
      <c r="H186" s="8">
        <v>338</v>
      </c>
      <c r="I186" s="8" t="s">
        <v>47</v>
      </c>
    </row>
    <row r="187" spans="1:9" ht="22.5" customHeight="1" x14ac:dyDescent="0.25">
      <c r="A187" s="5" t="s">
        <v>19</v>
      </c>
      <c r="B187" s="6">
        <v>50</v>
      </c>
      <c r="C187" s="15">
        <v>3.7</v>
      </c>
      <c r="D187" s="15">
        <v>0.3</v>
      </c>
      <c r="E187" s="15">
        <v>24.3</v>
      </c>
      <c r="F187" s="66">
        <v>114.8</v>
      </c>
      <c r="G187" s="66">
        <v>4</v>
      </c>
      <c r="H187" s="8">
        <v>701</v>
      </c>
      <c r="I187" s="8">
        <v>2010</v>
      </c>
    </row>
    <row r="188" spans="1:9" ht="22.5" customHeight="1" x14ac:dyDescent="0.25">
      <c r="A188" s="5" t="s">
        <v>64</v>
      </c>
      <c r="B188" s="6">
        <v>200</v>
      </c>
      <c r="C188" s="15">
        <v>0.2</v>
      </c>
      <c r="D188" s="15">
        <v>0</v>
      </c>
      <c r="E188" s="15">
        <v>10.38</v>
      </c>
      <c r="F188" s="66">
        <v>42.32</v>
      </c>
      <c r="G188" s="67">
        <v>10</v>
      </c>
      <c r="H188" s="60" t="s">
        <v>66</v>
      </c>
      <c r="I188" s="8" t="s">
        <v>49</v>
      </c>
    </row>
    <row r="189" spans="1:9" ht="22.5" customHeight="1" x14ac:dyDescent="0.25">
      <c r="A189" s="9" t="s">
        <v>16</v>
      </c>
      <c r="B189" s="4">
        <v>565</v>
      </c>
      <c r="C189" s="10">
        <f>SUM(C185:C188)</f>
        <v>9.8000000000000007</v>
      </c>
      <c r="D189" s="10">
        <f>SUM(D185:D188)</f>
        <v>12.8</v>
      </c>
      <c r="E189" s="10">
        <f>SUM(E185:E188)</f>
        <v>78.88</v>
      </c>
      <c r="F189" s="70">
        <f>SUM(F185:F188)</f>
        <v>509.72</v>
      </c>
      <c r="G189" s="64"/>
      <c r="H189" s="11" t="s">
        <v>17</v>
      </c>
      <c r="I189" s="11" t="s">
        <v>17</v>
      </c>
    </row>
    <row r="190" spans="1:9" ht="22.5" customHeight="1" x14ac:dyDescent="0.25">
      <c r="A190" s="97" t="s">
        <v>18</v>
      </c>
      <c r="B190" s="98"/>
      <c r="C190" s="98"/>
      <c r="D190" s="98"/>
      <c r="E190" s="98"/>
      <c r="F190" s="98"/>
      <c r="G190" s="98"/>
      <c r="H190" s="98"/>
      <c r="I190" s="99"/>
    </row>
    <row r="191" spans="1:9" ht="31.5" customHeight="1" x14ac:dyDescent="0.25">
      <c r="A191" s="12" t="s">
        <v>52</v>
      </c>
      <c r="B191" s="13">
        <v>60</v>
      </c>
      <c r="C191" s="14">
        <v>0.48</v>
      </c>
      <c r="D191" s="14">
        <v>0.12</v>
      </c>
      <c r="E191" s="14">
        <v>1.5</v>
      </c>
      <c r="F191" s="71">
        <v>8.52</v>
      </c>
      <c r="G191" s="65">
        <v>25</v>
      </c>
      <c r="H191" s="8" t="s">
        <v>53</v>
      </c>
      <c r="I191" s="8" t="s">
        <v>49</v>
      </c>
    </row>
    <row r="192" spans="1:9" ht="21.75" customHeight="1" x14ac:dyDescent="0.25">
      <c r="A192" s="5" t="s">
        <v>67</v>
      </c>
      <c r="B192" s="6" t="s">
        <v>14</v>
      </c>
      <c r="C192" s="7">
        <v>2.6</v>
      </c>
      <c r="D192" s="7">
        <v>3.96</v>
      </c>
      <c r="E192" s="7">
        <v>6.9</v>
      </c>
      <c r="F192" s="61">
        <v>74</v>
      </c>
      <c r="G192" s="61">
        <v>20</v>
      </c>
      <c r="H192" s="8" t="s">
        <v>68</v>
      </c>
      <c r="I192" s="8" t="s">
        <v>49</v>
      </c>
    </row>
    <row r="193" spans="1:17" ht="23.25" customHeight="1" x14ac:dyDescent="0.25">
      <c r="A193" s="5" t="s">
        <v>97</v>
      </c>
      <c r="B193" s="6" t="s">
        <v>41</v>
      </c>
      <c r="C193" s="7">
        <v>9.4</v>
      </c>
      <c r="D193" s="7">
        <v>18.8</v>
      </c>
      <c r="E193" s="7">
        <v>14.3</v>
      </c>
      <c r="F193" s="61">
        <v>223.2</v>
      </c>
      <c r="G193" s="61">
        <v>37</v>
      </c>
      <c r="H193" s="8" t="s">
        <v>98</v>
      </c>
      <c r="I193" s="8" t="s">
        <v>57</v>
      </c>
    </row>
    <row r="194" spans="1:17" ht="21.75" customHeight="1" x14ac:dyDescent="0.25">
      <c r="A194" s="5" t="s">
        <v>72</v>
      </c>
      <c r="B194" s="6">
        <v>150</v>
      </c>
      <c r="C194" s="7">
        <v>5.4</v>
      </c>
      <c r="D194" s="7">
        <v>4.9000000000000004</v>
      </c>
      <c r="E194" s="7">
        <v>32.799999999999997</v>
      </c>
      <c r="F194" s="61">
        <v>196.8</v>
      </c>
      <c r="G194" s="61">
        <v>15</v>
      </c>
      <c r="H194" s="8">
        <v>203</v>
      </c>
      <c r="I194" s="8" t="s">
        <v>47</v>
      </c>
    </row>
    <row r="195" spans="1:17" ht="21.75" customHeight="1" x14ac:dyDescent="0.25">
      <c r="A195" s="5" t="s">
        <v>59</v>
      </c>
      <c r="B195" s="6">
        <v>200</v>
      </c>
      <c r="C195" s="7">
        <v>0.5</v>
      </c>
      <c r="D195" s="7">
        <v>0</v>
      </c>
      <c r="E195" s="7">
        <v>19.8</v>
      </c>
      <c r="F195" s="61">
        <v>81</v>
      </c>
      <c r="G195" s="61">
        <v>10</v>
      </c>
      <c r="H195" s="8" t="s">
        <v>60</v>
      </c>
      <c r="I195" s="8" t="s">
        <v>49</v>
      </c>
    </row>
    <row r="196" spans="1:17" ht="22.5" customHeight="1" x14ac:dyDescent="0.25">
      <c r="A196" s="5" t="s">
        <v>19</v>
      </c>
      <c r="B196" s="6">
        <v>40</v>
      </c>
      <c r="C196" s="7">
        <v>3</v>
      </c>
      <c r="D196" s="7" t="s">
        <v>45</v>
      </c>
      <c r="E196" s="7">
        <v>19.5</v>
      </c>
      <c r="F196" s="61">
        <v>91.9</v>
      </c>
      <c r="G196" s="66">
        <v>3</v>
      </c>
      <c r="H196" s="8">
        <v>701</v>
      </c>
      <c r="I196" s="8">
        <v>2010</v>
      </c>
    </row>
    <row r="197" spans="1:17" ht="22.5" customHeight="1" x14ac:dyDescent="0.25">
      <c r="A197" s="5" t="s">
        <v>20</v>
      </c>
      <c r="B197" s="6" t="s">
        <v>23</v>
      </c>
      <c r="C197" s="15">
        <v>3.2</v>
      </c>
      <c r="D197" s="15">
        <v>0.4</v>
      </c>
      <c r="E197" s="15">
        <v>20.6</v>
      </c>
      <c r="F197" s="66">
        <v>98.9</v>
      </c>
      <c r="G197" s="67">
        <v>4</v>
      </c>
      <c r="H197" s="60">
        <v>702</v>
      </c>
      <c r="I197" s="8">
        <v>2010</v>
      </c>
    </row>
    <row r="198" spans="1:17" ht="22.5" customHeight="1" x14ac:dyDescent="0.25">
      <c r="A198" s="9" t="s">
        <v>16</v>
      </c>
      <c r="B198" s="4">
        <v>820</v>
      </c>
      <c r="C198" s="17">
        <f>SUM(C191:C197)</f>
        <v>24.580000000000002</v>
      </c>
      <c r="D198" s="17">
        <v>29.5</v>
      </c>
      <c r="E198" s="17">
        <f>SUM(E191:E197)</f>
        <v>115.4</v>
      </c>
      <c r="F198" s="59">
        <f>SUM(F191:F197)</f>
        <v>774.31999999999994</v>
      </c>
      <c r="G198" s="64">
        <f>G185+G186+G187+G188+G191+G192+G193+G194+G195+G196+G197</f>
        <v>168.9</v>
      </c>
      <c r="H198" s="11" t="s">
        <v>17</v>
      </c>
      <c r="I198" s="11" t="s">
        <v>17</v>
      </c>
    </row>
    <row r="199" spans="1:17" ht="22.5" customHeight="1" x14ac:dyDescent="0.25">
      <c r="A199" s="100" t="s">
        <v>21</v>
      </c>
      <c r="B199" s="101"/>
      <c r="C199" s="17">
        <f>C198+C189</f>
        <v>34.380000000000003</v>
      </c>
      <c r="D199" s="17">
        <v>42.3</v>
      </c>
      <c r="E199" s="17">
        <f>E198+E189</f>
        <v>194.28</v>
      </c>
      <c r="F199" s="59">
        <f>F198+F189</f>
        <v>1284.04</v>
      </c>
      <c r="G199" s="64"/>
      <c r="H199" s="11" t="s">
        <v>17</v>
      </c>
      <c r="I199" s="11" t="s">
        <v>17</v>
      </c>
    </row>
    <row r="200" spans="1:17" s="3" customFormat="1" ht="16.5" customHeight="1" thickBot="1" x14ac:dyDescent="0.3">
      <c r="A200" s="22" t="s">
        <v>33</v>
      </c>
      <c r="B200" s="22"/>
      <c r="C200" s="22"/>
      <c r="D200" s="22"/>
      <c r="E200" s="22"/>
      <c r="F200" s="68"/>
      <c r="G200" s="68"/>
      <c r="H200" s="22"/>
      <c r="I200" s="22"/>
      <c r="J200" s="23"/>
      <c r="K200" s="24"/>
      <c r="L200" s="24"/>
      <c r="M200" s="23"/>
      <c r="N200" s="23"/>
      <c r="O200" s="23"/>
      <c r="P200" s="23"/>
    </row>
    <row r="201" spans="1:17" s="3" customFormat="1" ht="15.75" customHeight="1" x14ac:dyDescent="0.25">
      <c r="A201" s="25" t="s">
        <v>34</v>
      </c>
      <c r="B201" s="26"/>
      <c r="C201" s="27" t="s">
        <v>35</v>
      </c>
      <c r="D201" s="27" t="s">
        <v>36</v>
      </c>
      <c r="E201" s="27" t="s">
        <v>37</v>
      </c>
      <c r="F201" s="74" t="s">
        <v>38</v>
      </c>
      <c r="G201" s="68"/>
      <c r="H201" s="22"/>
      <c r="I201" s="23"/>
      <c r="J201" s="28"/>
      <c r="K201" s="28"/>
      <c r="L201" s="23"/>
      <c r="M201" s="23"/>
      <c r="N201" s="23"/>
      <c r="O201" s="23"/>
      <c r="P201" s="23"/>
    </row>
    <row r="202" spans="1:17" s="3" customFormat="1" ht="15.75" customHeight="1" x14ac:dyDescent="0.25">
      <c r="A202" s="29" t="s">
        <v>39</v>
      </c>
      <c r="B202" s="30"/>
      <c r="C202" s="31">
        <f>C199+C179+C160+C140+C121+C102+C82+C64+C45+C25</f>
        <v>415.51</v>
      </c>
      <c r="D202" s="31">
        <f>D199+D179+D160+D140+D121+D102+D82+D64+D45+D25</f>
        <v>394.90999999999997</v>
      </c>
      <c r="E202" s="31">
        <f>E199+E179+E160+E140+E121+E102+E82+E64+E45+E25</f>
        <v>1856.8200000000002</v>
      </c>
      <c r="F202" s="75">
        <f>F199+F179+F160+F140+F121+F102+F82+F64+F45+F25</f>
        <v>12827.929999999997</v>
      </c>
      <c r="G202" s="68"/>
      <c r="H202" s="32"/>
      <c r="I202" s="23"/>
      <c r="J202" s="23"/>
      <c r="K202" s="23"/>
      <c r="L202" s="23"/>
      <c r="M202" s="23"/>
      <c r="N202" s="23"/>
      <c r="O202" s="23"/>
      <c r="P202" s="23"/>
    </row>
    <row r="203" spans="1:17" s="3" customFormat="1" ht="16.5" customHeight="1" thickBot="1" x14ac:dyDescent="0.3">
      <c r="A203" s="33" t="s">
        <v>40</v>
      </c>
      <c r="B203" s="34"/>
      <c r="C203" s="35">
        <f>C202/10</f>
        <v>41.551000000000002</v>
      </c>
      <c r="D203" s="35">
        <f t="shared" ref="D203:F203" si="0">D202/10</f>
        <v>39.491</v>
      </c>
      <c r="E203" s="35">
        <f t="shared" si="0"/>
        <v>185.68200000000002</v>
      </c>
      <c r="F203" s="76">
        <f t="shared" si="0"/>
        <v>1282.7929999999997</v>
      </c>
      <c r="G203" s="68"/>
      <c r="H203" s="36"/>
      <c r="I203" s="23"/>
      <c r="J203" s="23"/>
      <c r="K203" s="23"/>
      <c r="L203" s="23"/>
      <c r="M203" s="23"/>
      <c r="N203" s="23"/>
      <c r="O203" s="23"/>
      <c r="P203" s="23"/>
    </row>
    <row r="204" spans="1:17" s="81" customFormat="1" ht="16.5" customHeight="1" x14ac:dyDescent="0.25">
      <c r="A204" s="77" t="s">
        <v>115</v>
      </c>
      <c r="B204" s="77"/>
      <c r="C204" s="78" t="s">
        <v>111</v>
      </c>
      <c r="D204" s="78" t="s">
        <v>112</v>
      </c>
      <c r="E204" s="78" t="s">
        <v>113</v>
      </c>
      <c r="F204" s="79" t="s">
        <v>114</v>
      </c>
      <c r="G204" s="79"/>
      <c r="H204" s="78"/>
      <c r="I204" s="80"/>
      <c r="J204" s="80"/>
      <c r="K204" s="80"/>
      <c r="L204" s="80"/>
      <c r="M204" s="80"/>
      <c r="N204" s="80"/>
      <c r="O204" s="80"/>
      <c r="P204" s="80"/>
    </row>
    <row r="205" spans="1:17" s="3" customFormat="1" ht="48.75" customHeight="1" x14ac:dyDescent="0.3">
      <c r="A205" s="112" t="s">
        <v>99</v>
      </c>
      <c r="B205" s="112"/>
      <c r="C205" s="112"/>
      <c r="D205" s="112"/>
      <c r="E205" s="112"/>
      <c r="F205" s="112"/>
      <c r="G205" s="112"/>
      <c r="H205" s="113"/>
      <c r="I205" s="113"/>
      <c r="J205" s="37"/>
      <c r="K205" s="37"/>
      <c r="L205" s="37"/>
      <c r="M205" s="37"/>
      <c r="N205" s="37"/>
      <c r="O205" s="37"/>
      <c r="P205" s="37"/>
    </row>
    <row r="206" spans="1:17" s="3" customFormat="1" ht="39" customHeight="1" x14ac:dyDescent="0.3">
      <c r="A206" s="114" t="s">
        <v>100</v>
      </c>
      <c r="B206" s="114"/>
      <c r="C206" s="114"/>
      <c r="D206" s="114"/>
      <c r="E206" s="112"/>
      <c r="F206" s="112"/>
      <c r="G206" s="112"/>
      <c r="H206" s="112"/>
      <c r="I206" s="113"/>
      <c r="J206" s="37"/>
      <c r="K206" s="37"/>
      <c r="L206" s="37"/>
      <c r="M206" s="37"/>
      <c r="N206" s="37"/>
      <c r="O206" s="37"/>
      <c r="P206" s="37"/>
      <c r="Q206" s="37"/>
    </row>
    <row r="207" spans="1:17" s="3" customFormat="1" ht="30" customHeight="1" x14ac:dyDescent="0.3">
      <c r="A207" s="112" t="s">
        <v>101</v>
      </c>
      <c r="B207" s="112"/>
      <c r="C207" s="112"/>
      <c r="D207" s="112"/>
      <c r="E207" s="112"/>
      <c r="F207" s="112"/>
      <c r="G207" s="112"/>
      <c r="H207" s="115"/>
      <c r="I207" s="113"/>
      <c r="J207" s="38"/>
      <c r="K207" s="38"/>
      <c r="L207" s="38"/>
      <c r="M207" s="38"/>
      <c r="N207" s="38"/>
      <c r="O207" s="38"/>
      <c r="P207" s="38"/>
      <c r="Q207" s="38"/>
    </row>
    <row r="208" spans="1:17" s="3" customFormat="1" ht="30" customHeight="1" x14ac:dyDescent="0.3">
      <c r="A208" s="112" t="s">
        <v>102</v>
      </c>
      <c r="B208" s="112"/>
      <c r="C208" s="112"/>
      <c r="D208" s="112"/>
      <c r="E208" s="112"/>
      <c r="F208" s="112"/>
      <c r="G208" s="112"/>
      <c r="H208" s="113"/>
      <c r="I208" s="49"/>
      <c r="J208" s="38"/>
      <c r="K208" s="38"/>
      <c r="L208" s="38"/>
      <c r="M208" s="38"/>
      <c r="N208" s="38"/>
      <c r="O208" s="38"/>
      <c r="P208" s="38"/>
      <c r="Q208" s="38"/>
    </row>
  </sheetData>
  <mergeCells count="109">
    <mergeCell ref="F1:H1"/>
    <mergeCell ref="F2:H2"/>
    <mergeCell ref="A208:H208"/>
    <mergeCell ref="A184:I184"/>
    <mergeCell ref="A190:I190"/>
    <mergeCell ref="A199:B199"/>
    <mergeCell ref="A205:I205"/>
    <mergeCell ref="A165:I165"/>
    <mergeCell ref="A170:I170"/>
    <mergeCell ref="A179:B179"/>
    <mergeCell ref="A181:I181"/>
    <mergeCell ref="A182:A183"/>
    <mergeCell ref="B182:B183"/>
    <mergeCell ref="C182:E182"/>
    <mergeCell ref="F182:F183"/>
    <mergeCell ref="H182:H183"/>
    <mergeCell ref="I182:I183"/>
    <mergeCell ref="A206:I206"/>
    <mergeCell ref="A207:I207"/>
    <mergeCell ref="A145:I145"/>
    <mergeCell ref="A151:I151"/>
    <mergeCell ref="A160:B160"/>
    <mergeCell ref="A162:I162"/>
    <mergeCell ref="A163:A164"/>
    <mergeCell ref="B163:B164"/>
    <mergeCell ref="C163:E163"/>
    <mergeCell ref="F163:F164"/>
    <mergeCell ref="H163:H164"/>
    <mergeCell ref="I163:I164"/>
    <mergeCell ref="A126:I126"/>
    <mergeCell ref="A132:I132"/>
    <mergeCell ref="A140:B140"/>
    <mergeCell ref="A142:I142"/>
    <mergeCell ref="A143:A144"/>
    <mergeCell ref="B143:B144"/>
    <mergeCell ref="C143:E143"/>
    <mergeCell ref="F143:F144"/>
    <mergeCell ref="H143:H144"/>
    <mergeCell ref="I143:I144"/>
    <mergeCell ref="A107:I107"/>
    <mergeCell ref="A112:I112"/>
    <mergeCell ref="A121:B121"/>
    <mergeCell ref="A123:I123"/>
    <mergeCell ref="A124:A125"/>
    <mergeCell ref="B124:B125"/>
    <mergeCell ref="C124:E124"/>
    <mergeCell ref="F124:F125"/>
    <mergeCell ref="H124:H125"/>
    <mergeCell ref="I124:I125"/>
    <mergeCell ref="A87:I87"/>
    <mergeCell ref="A93:I93"/>
    <mergeCell ref="A102:B102"/>
    <mergeCell ref="A104:I104"/>
    <mergeCell ref="A105:A106"/>
    <mergeCell ref="B105:B106"/>
    <mergeCell ref="C105:E105"/>
    <mergeCell ref="F105:F106"/>
    <mergeCell ref="H105:H106"/>
    <mergeCell ref="I105:I106"/>
    <mergeCell ref="A69:I69"/>
    <mergeCell ref="A74:I74"/>
    <mergeCell ref="A82:B82"/>
    <mergeCell ref="A84:I84"/>
    <mergeCell ref="A85:A86"/>
    <mergeCell ref="B85:B86"/>
    <mergeCell ref="C85:E85"/>
    <mergeCell ref="F85:F86"/>
    <mergeCell ref="H85:H86"/>
    <mergeCell ref="I85:I86"/>
    <mergeCell ref="A50:I50"/>
    <mergeCell ref="A55:I55"/>
    <mergeCell ref="A64:B64"/>
    <mergeCell ref="A66:I66"/>
    <mergeCell ref="A67:A68"/>
    <mergeCell ref="B67:B68"/>
    <mergeCell ref="C67:E67"/>
    <mergeCell ref="F67:F68"/>
    <mergeCell ref="H67:H68"/>
    <mergeCell ref="I67:I68"/>
    <mergeCell ref="A30:I30"/>
    <mergeCell ref="A36:I36"/>
    <mergeCell ref="A45:B45"/>
    <mergeCell ref="A47:I47"/>
    <mergeCell ref="A48:A49"/>
    <mergeCell ref="B48:B49"/>
    <mergeCell ref="C48:E48"/>
    <mergeCell ref="F48:F49"/>
    <mergeCell ref="H48:H49"/>
    <mergeCell ref="I48:I49"/>
    <mergeCell ref="A5:I5"/>
    <mergeCell ref="A6:I6"/>
    <mergeCell ref="A7:I7"/>
    <mergeCell ref="A8:I8"/>
    <mergeCell ref="A9:A10"/>
    <mergeCell ref="B9:B10"/>
    <mergeCell ref="C9:E9"/>
    <mergeCell ref="F9:F10"/>
    <mergeCell ref="H9:H10"/>
    <mergeCell ref="I9:I10"/>
    <mergeCell ref="A11:I11"/>
    <mergeCell ref="A16:I16"/>
    <mergeCell ref="A25:B25"/>
    <mergeCell ref="A27:I27"/>
    <mergeCell ref="A28:A29"/>
    <mergeCell ref="B28:B29"/>
    <mergeCell ref="C28:E28"/>
    <mergeCell ref="F28:F29"/>
    <mergeCell ref="H28:H29"/>
    <mergeCell ref="I28:I29"/>
  </mergeCells>
  <pageMargins left="0.39370078740157483" right="0.39370078740157483" top="0.19685039370078741" bottom="0" header="0.51181102362204722" footer="0.51181102362204722"/>
  <pageSetup paperSize="9" scale="68" orientation="landscape" r:id="rId1"/>
  <rowBreaks count="9" manualBreakCount="9">
    <brk id="26" max="8" man="1"/>
    <brk id="46" max="8" man="1"/>
    <brk id="65" max="8" man="1"/>
    <brk id="83" max="8" man="1"/>
    <brk id="103" max="8" man="1"/>
    <brk id="122" max="8" man="1"/>
    <brk id="141" max="8" man="1"/>
    <brk id="161" max="8" man="1"/>
    <brk id="18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abSelected="1" view="pageBreakPreview" topLeftCell="A157" zoomScale="60" zoomScaleNormal="100" workbookViewId="0">
      <selection activeCell="A172" sqref="A172"/>
    </sheetView>
  </sheetViews>
  <sheetFormatPr defaultRowHeight="18.75" x14ac:dyDescent="0.25"/>
  <cols>
    <col min="1" max="1" width="64" style="1" customWidth="1"/>
    <col min="2" max="2" width="16.140625" style="1" customWidth="1"/>
    <col min="3" max="3" width="12.42578125" style="1" customWidth="1"/>
    <col min="4" max="4" width="15.42578125" style="1" customWidth="1"/>
    <col min="5" max="5" width="18.5703125" style="1" customWidth="1"/>
    <col min="6" max="6" width="18.7109375" style="69" customWidth="1"/>
    <col min="7" max="7" width="14.42578125" style="69" customWidth="1"/>
    <col min="8" max="8" width="17.42578125" style="1" customWidth="1"/>
    <col min="9" max="9" width="15" style="1" customWidth="1"/>
  </cols>
  <sheetData>
    <row r="1" spans="1:9" s="1" customFormat="1" ht="21.75" customHeight="1" x14ac:dyDescent="0.25">
      <c r="A1" s="83"/>
      <c r="B1" s="83"/>
      <c r="C1" s="82"/>
      <c r="D1" s="82"/>
      <c r="E1" s="82"/>
      <c r="F1" s="64"/>
      <c r="G1" s="64"/>
      <c r="H1" s="11"/>
      <c r="I1" s="11"/>
    </row>
    <row r="2" spans="1:9" s="2" customFormat="1" ht="20.25" customHeight="1" x14ac:dyDescent="0.25">
      <c r="A2" s="2" t="s">
        <v>120</v>
      </c>
      <c r="F2" s="110" t="s">
        <v>123</v>
      </c>
      <c r="G2" s="111"/>
      <c r="H2" s="111"/>
    </row>
    <row r="3" spans="1:9" s="2" customFormat="1" ht="20.25" customHeight="1" x14ac:dyDescent="0.25">
      <c r="A3" s="2" t="s">
        <v>121</v>
      </c>
      <c r="F3" s="110" t="s">
        <v>122</v>
      </c>
      <c r="G3" s="111"/>
      <c r="H3" s="111"/>
    </row>
    <row r="4" spans="1:9" ht="15" x14ac:dyDescent="0.25">
      <c r="A4" s="2"/>
      <c r="B4" s="2"/>
      <c r="C4" s="2"/>
      <c r="D4" s="2"/>
      <c r="E4" s="2"/>
      <c r="F4" s="62"/>
      <c r="G4" s="62"/>
      <c r="H4" s="2"/>
      <c r="I4" s="2"/>
    </row>
    <row r="5" spans="1:9" x14ac:dyDescent="0.25">
      <c r="A5" s="107" t="s">
        <v>0</v>
      </c>
      <c r="B5" s="107"/>
      <c r="C5" s="107"/>
      <c r="D5" s="107"/>
      <c r="E5" s="107"/>
      <c r="F5" s="107"/>
      <c r="G5" s="107"/>
      <c r="H5" s="107"/>
      <c r="I5" s="107"/>
    </row>
    <row r="6" spans="1:9" ht="18.75" customHeight="1" x14ac:dyDescent="0.25">
      <c r="A6" s="108" t="s">
        <v>106</v>
      </c>
      <c r="B6" s="108"/>
      <c r="C6" s="108"/>
      <c r="D6" s="108"/>
      <c r="E6" s="108"/>
      <c r="F6" s="108"/>
      <c r="G6" s="108"/>
      <c r="H6" s="108"/>
      <c r="I6" s="108"/>
    </row>
    <row r="7" spans="1:9" ht="18.75" customHeight="1" x14ac:dyDescent="0.25">
      <c r="A7" s="109" t="s">
        <v>2</v>
      </c>
      <c r="B7" s="109"/>
      <c r="C7" s="109"/>
      <c r="D7" s="109"/>
      <c r="E7" s="109"/>
      <c r="F7" s="109"/>
      <c r="G7" s="109"/>
      <c r="H7" s="109"/>
      <c r="I7" s="109"/>
    </row>
    <row r="8" spans="1:9" x14ac:dyDescent="0.25">
      <c r="A8" s="102" t="s">
        <v>3</v>
      </c>
      <c r="B8" s="102"/>
      <c r="C8" s="102"/>
      <c r="D8" s="102"/>
      <c r="E8" s="102"/>
      <c r="F8" s="102"/>
      <c r="G8" s="102"/>
      <c r="H8" s="102"/>
      <c r="I8" s="102"/>
    </row>
    <row r="9" spans="1:9" ht="18.75" customHeight="1" x14ac:dyDescent="0.25">
      <c r="A9" s="103" t="s">
        <v>4</v>
      </c>
      <c r="B9" s="103" t="s">
        <v>5</v>
      </c>
      <c r="C9" s="97" t="s">
        <v>6</v>
      </c>
      <c r="D9" s="98"/>
      <c r="E9" s="98"/>
      <c r="F9" s="103" t="s">
        <v>7</v>
      </c>
      <c r="G9" s="50" t="s">
        <v>104</v>
      </c>
      <c r="H9" s="105" t="s">
        <v>8</v>
      </c>
      <c r="I9" s="105" t="s">
        <v>9</v>
      </c>
    </row>
    <row r="10" spans="1:9" x14ac:dyDescent="0.25">
      <c r="A10" s="104"/>
      <c r="B10" s="104"/>
      <c r="C10" s="41" t="s">
        <v>10</v>
      </c>
      <c r="D10" s="41" t="s">
        <v>11</v>
      </c>
      <c r="E10" s="41" t="s">
        <v>12</v>
      </c>
      <c r="F10" s="104"/>
      <c r="G10" s="51" t="s">
        <v>105</v>
      </c>
      <c r="H10" s="106"/>
      <c r="I10" s="106"/>
    </row>
    <row r="11" spans="1:9" x14ac:dyDescent="0.25">
      <c r="A11" s="97" t="s">
        <v>13</v>
      </c>
      <c r="B11" s="98"/>
      <c r="C11" s="98"/>
      <c r="D11" s="98"/>
      <c r="E11" s="98"/>
      <c r="F11" s="98"/>
      <c r="G11" s="98"/>
      <c r="H11" s="98"/>
      <c r="I11" s="99"/>
    </row>
    <row r="12" spans="1:9" ht="33.75" customHeight="1" x14ac:dyDescent="0.3">
      <c r="A12" s="43" t="s">
        <v>46</v>
      </c>
      <c r="B12" s="44">
        <v>250</v>
      </c>
      <c r="C12" s="47">
        <v>6.62</v>
      </c>
      <c r="D12" s="47">
        <v>7.12</v>
      </c>
      <c r="E12" s="47">
        <v>31.62</v>
      </c>
      <c r="F12" s="63">
        <v>217.9</v>
      </c>
      <c r="G12" s="63">
        <v>20.9</v>
      </c>
      <c r="H12" s="45" t="s">
        <v>48</v>
      </c>
      <c r="I12" s="46" t="s">
        <v>49</v>
      </c>
    </row>
    <row r="13" spans="1:9" s="1" customFormat="1" ht="21.75" customHeight="1" x14ac:dyDescent="0.3">
      <c r="A13" s="90" t="s">
        <v>128</v>
      </c>
      <c r="B13" s="91">
        <v>70</v>
      </c>
      <c r="C13" s="93">
        <v>4.2</v>
      </c>
      <c r="D13" s="93">
        <v>6.52</v>
      </c>
      <c r="E13" s="93">
        <v>49.77</v>
      </c>
      <c r="F13" s="93">
        <v>274.45</v>
      </c>
      <c r="G13" s="94" t="s">
        <v>127</v>
      </c>
      <c r="H13" s="92" t="s">
        <v>129</v>
      </c>
      <c r="I13" s="92"/>
    </row>
    <row r="14" spans="1:9" ht="27" customHeight="1" x14ac:dyDescent="0.25">
      <c r="A14" s="5" t="s">
        <v>50</v>
      </c>
      <c r="B14" s="6">
        <v>207</v>
      </c>
      <c r="C14" s="7">
        <v>0.3</v>
      </c>
      <c r="D14" s="7">
        <v>0</v>
      </c>
      <c r="E14" s="7">
        <v>10.58</v>
      </c>
      <c r="F14" s="61">
        <v>43.52</v>
      </c>
      <c r="G14" s="61">
        <v>10</v>
      </c>
      <c r="H14" s="8" t="s">
        <v>51</v>
      </c>
      <c r="I14" s="8" t="s">
        <v>49</v>
      </c>
    </row>
    <row r="15" spans="1:9" ht="22.5" customHeight="1" x14ac:dyDescent="0.25">
      <c r="A15" s="42" t="s">
        <v>16</v>
      </c>
      <c r="B15" s="41">
        <v>537</v>
      </c>
      <c r="C15" s="10">
        <f>SUM(C12:C14)</f>
        <v>11.120000000000001</v>
      </c>
      <c r="D15" s="10">
        <v>13.6</v>
      </c>
      <c r="E15" s="10">
        <v>79.599999999999994</v>
      </c>
      <c r="F15" s="70">
        <v>552</v>
      </c>
      <c r="G15" s="64"/>
      <c r="H15" s="11" t="s">
        <v>17</v>
      </c>
      <c r="I15" s="11" t="s">
        <v>17</v>
      </c>
    </row>
    <row r="16" spans="1:9" x14ac:dyDescent="0.25">
      <c r="A16" s="97" t="s">
        <v>18</v>
      </c>
      <c r="B16" s="98"/>
      <c r="C16" s="98"/>
      <c r="D16" s="98"/>
      <c r="E16" s="98"/>
      <c r="F16" s="98"/>
      <c r="G16" s="98"/>
      <c r="H16" s="98"/>
      <c r="I16" s="99"/>
    </row>
    <row r="17" spans="1:9" ht="33" customHeight="1" x14ac:dyDescent="0.25">
      <c r="A17" s="12" t="s">
        <v>52</v>
      </c>
      <c r="B17" s="13">
        <v>100</v>
      </c>
      <c r="C17" s="14">
        <v>0.83</v>
      </c>
      <c r="D17" s="14">
        <v>0.17</v>
      </c>
      <c r="E17" s="14">
        <v>2.52</v>
      </c>
      <c r="F17" s="71">
        <v>15</v>
      </c>
      <c r="G17" s="65">
        <v>25</v>
      </c>
      <c r="H17" s="8" t="s">
        <v>53</v>
      </c>
      <c r="I17" s="8" t="s">
        <v>49</v>
      </c>
    </row>
    <row r="18" spans="1:9" ht="30" customHeight="1" x14ac:dyDescent="0.25">
      <c r="A18" s="5" t="s">
        <v>54</v>
      </c>
      <c r="B18" s="6">
        <v>250</v>
      </c>
      <c r="C18" s="7">
        <v>6.37</v>
      </c>
      <c r="D18" s="7">
        <v>7.25</v>
      </c>
      <c r="E18" s="7">
        <v>23.12</v>
      </c>
      <c r="F18" s="61">
        <v>183</v>
      </c>
      <c r="G18" s="61">
        <v>20</v>
      </c>
      <c r="H18" s="8" t="s">
        <v>55</v>
      </c>
      <c r="I18" s="8" t="s">
        <v>49</v>
      </c>
    </row>
    <row r="19" spans="1:9" ht="41.25" customHeight="1" x14ac:dyDescent="0.25">
      <c r="A19" s="5" t="s">
        <v>107</v>
      </c>
      <c r="B19" s="6" t="s">
        <v>103</v>
      </c>
      <c r="C19" s="7">
        <v>17.7</v>
      </c>
      <c r="D19" s="7">
        <v>14.22</v>
      </c>
      <c r="E19" s="7">
        <v>8.9</v>
      </c>
      <c r="F19" s="61">
        <v>212.7</v>
      </c>
      <c r="G19" s="61">
        <v>36</v>
      </c>
      <c r="H19" s="8" t="s">
        <v>56</v>
      </c>
      <c r="I19" s="8" t="s">
        <v>57</v>
      </c>
    </row>
    <row r="20" spans="1:9" ht="36" customHeight="1" x14ac:dyDescent="0.25">
      <c r="A20" s="5" t="s">
        <v>58</v>
      </c>
      <c r="B20" s="6">
        <v>180</v>
      </c>
      <c r="C20" s="7">
        <v>5.76</v>
      </c>
      <c r="D20" s="7">
        <v>7.44</v>
      </c>
      <c r="E20" s="7">
        <v>33.590000000000003</v>
      </c>
      <c r="F20" s="61">
        <v>216.72</v>
      </c>
      <c r="G20" s="61">
        <v>15</v>
      </c>
      <c r="H20" s="8">
        <v>171</v>
      </c>
      <c r="I20" s="8" t="s">
        <v>47</v>
      </c>
    </row>
    <row r="21" spans="1:9" ht="25.5" customHeight="1" x14ac:dyDescent="0.25">
      <c r="A21" s="5" t="s">
        <v>59</v>
      </c>
      <c r="B21" s="6">
        <v>200</v>
      </c>
      <c r="C21" s="7">
        <v>0.5</v>
      </c>
      <c r="D21" s="7">
        <v>0</v>
      </c>
      <c r="E21" s="7">
        <v>19.8</v>
      </c>
      <c r="F21" s="61">
        <v>81</v>
      </c>
      <c r="G21" s="61">
        <v>10</v>
      </c>
      <c r="H21" s="8" t="s">
        <v>60</v>
      </c>
      <c r="I21" s="8" t="s">
        <v>49</v>
      </c>
    </row>
    <row r="22" spans="1:9" ht="27" customHeight="1" x14ac:dyDescent="0.25">
      <c r="A22" s="5" t="s">
        <v>19</v>
      </c>
      <c r="B22" s="6">
        <v>40</v>
      </c>
      <c r="C22" s="7">
        <v>3</v>
      </c>
      <c r="D22" s="7">
        <v>0.2</v>
      </c>
      <c r="E22" s="7">
        <v>19.5</v>
      </c>
      <c r="F22" s="61">
        <v>91.9</v>
      </c>
      <c r="G22" s="61">
        <v>3</v>
      </c>
      <c r="H22" s="8">
        <v>701</v>
      </c>
      <c r="I22" s="8">
        <v>2010</v>
      </c>
    </row>
    <row r="23" spans="1:9" ht="33.75" customHeight="1" x14ac:dyDescent="0.25">
      <c r="A23" s="5" t="s">
        <v>20</v>
      </c>
      <c r="B23" s="6">
        <v>50</v>
      </c>
      <c r="C23" s="7">
        <v>3.2</v>
      </c>
      <c r="D23" s="7">
        <v>0.4</v>
      </c>
      <c r="E23" s="7">
        <v>20.6</v>
      </c>
      <c r="F23" s="66">
        <v>98.9</v>
      </c>
      <c r="G23" s="66">
        <v>4</v>
      </c>
      <c r="H23" s="8">
        <v>702</v>
      </c>
      <c r="I23" s="8">
        <v>2010</v>
      </c>
    </row>
    <row r="24" spans="1:9" ht="36.75" customHeight="1" x14ac:dyDescent="0.25">
      <c r="A24" s="42" t="s">
        <v>16</v>
      </c>
      <c r="B24" s="41">
        <f>SUM(B20:B23)+130+B18+B17</f>
        <v>950</v>
      </c>
      <c r="C24" s="16">
        <f>SUM(C17:C23)</f>
        <v>37.36</v>
      </c>
      <c r="D24" s="16">
        <f>SUM(D17:D23)</f>
        <v>29.68</v>
      </c>
      <c r="E24" s="16">
        <v>113.6</v>
      </c>
      <c r="F24" s="72">
        <f>SUM(F17:F23)</f>
        <v>899.21999999999991</v>
      </c>
      <c r="G24" s="59">
        <f>G12+G13+G14+G17+G18+G19+G20+G21+G22+G23</f>
        <v>168.9</v>
      </c>
      <c r="H24" s="11" t="s">
        <v>17</v>
      </c>
      <c r="I24" s="11" t="s">
        <v>17</v>
      </c>
    </row>
    <row r="25" spans="1:9" x14ac:dyDescent="0.25">
      <c r="A25" s="100" t="s">
        <v>21</v>
      </c>
      <c r="B25" s="101"/>
      <c r="C25" s="17">
        <f>C24+C15</f>
        <v>48.480000000000004</v>
      </c>
      <c r="D25" s="17">
        <f>D24+D15</f>
        <v>43.28</v>
      </c>
      <c r="E25" s="17">
        <v>193.2</v>
      </c>
      <c r="F25" s="59">
        <f>F24+F15</f>
        <v>1451.2199999999998</v>
      </c>
      <c r="G25" s="64"/>
      <c r="H25" s="11" t="s">
        <v>17</v>
      </c>
      <c r="I25" s="11" t="s">
        <v>17</v>
      </c>
    </row>
    <row r="26" spans="1:9" s="1" customFormat="1" ht="21.75" customHeight="1" x14ac:dyDescent="0.25">
      <c r="A26" s="83"/>
      <c r="B26" s="83"/>
      <c r="C26" s="82"/>
      <c r="D26" s="82"/>
      <c r="E26" s="82"/>
      <c r="F26" s="64"/>
      <c r="G26" s="64"/>
      <c r="H26" s="11"/>
      <c r="I26" s="11"/>
    </row>
    <row r="27" spans="1:9" x14ac:dyDescent="0.25">
      <c r="A27" s="102" t="s">
        <v>22</v>
      </c>
      <c r="B27" s="102"/>
      <c r="C27" s="102"/>
      <c r="D27" s="102"/>
      <c r="E27" s="102"/>
      <c r="F27" s="102"/>
      <c r="G27" s="102"/>
      <c r="H27" s="102"/>
      <c r="I27" s="102"/>
    </row>
    <row r="28" spans="1:9" ht="18.75" customHeight="1" x14ac:dyDescent="0.25">
      <c r="A28" s="103" t="s">
        <v>4</v>
      </c>
      <c r="B28" s="103" t="s">
        <v>5</v>
      </c>
      <c r="C28" s="97" t="s">
        <v>6</v>
      </c>
      <c r="D28" s="98"/>
      <c r="E28" s="98"/>
      <c r="F28" s="103" t="s">
        <v>7</v>
      </c>
      <c r="G28" s="84" t="s">
        <v>104</v>
      </c>
      <c r="H28" s="105" t="s">
        <v>8</v>
      </c>
      <c r="I28" s="105" t="s">
        <v>9</v>
      </c>
    </row>
    <row r="29" spans="1:9" x14ac:dyDescent="0.25">
      <c r="A29" s="104"/>
      <c r="B29" s="104"/>
      <c r="C29" s="86" t="s">
        <v>10</v>
      </c>
      <c r="D29" s="86" t="s">
        <v>11</v>
      </c>
      <c r="E29" s="86" t="s">
        <v>12</v>
      </c>
      <c r="F29" s="104"/>
      <c r="G29" s="85" t="s">
        <v>105</v>
      </c>
      <c r="H29" s="106"/>
      <c r="I29" s="106"/>
    </row>
    <row r="30" spans="1:9" x14ac:dyDescent="0.25">
      <c r="A30" s="97" t="s">
        <v>13</v>
      </c>
      <c r="B30" s="98"/>
      <c r="C30" s="98"/>
      <c r="D30" s="98"/>
      <c r="E30" s="98"/>
      <c r="F30" s="98"/>
      <c r="G30" s="98"/>
      <c r="H30" s="98"/>
      <c r="I30" s="99"/>
    </row>
    <row r="31" spans="1:9" ht="38.25" customHeight="1" x14ac:dyDescent="0.25">
      <c r="A31" s="5" t="s">
        <v>61</v>
      </c>
      <c r="B31" s="6">
        <v>250</v>
      </c>
      <c r="C31" s="7">
        <v>10.37</v>
      </c>
      <c r="D31" s="7">
        <v>12.62</v>
      </c>
      <c r="E31" s="7">
        <v>34.5</v>
      </c>
      <c r="F31" s="61">
        <v>293.12</v>
      </c>
      <c r="G31" s="61">
        <v>20.9</v>
      </c>
      <c r="H31" s="8" t="s">
        <v>62</v>
      </c>
      <c r="I31" s="8" t="s">
        <v>49</v>
      </c>
    </row>
    <row r="32" spans="1:9" ht="28.5" customHeight="1" x14ac:dyDescent="0.25">
      <c r="A32" s="5" t="s">
        <v>63</v>
      </c>
      <c r="B32" s="6">
        <v>100</v>
      </c>
      <c r="C32" s="7">
        <v>0.4</v>
      </c>
      <c r="D32" s="7">
        <v>0.4</v>
      </c>
      <c r="E32" s="7">
        <v>9.5</v>
      </c>
      <c r="F32" s="61">
        <v>45.6</v>
      </c>
      <c r="G32" s="61">
        <v>20</v>
      </c>
      <c r="H32" s="8">
        <v>338</v>
      </c>
      <c r="I32" s="8" t="s">
        <v>47</v>
      </c>
    </row>
    <row r="33" spans="1:9" ht="19.5" customHeight="1" x14ac:dyDescent="0.25">
      <c r="A33" s="5" t="s">
        <v>19</v>
      </c>
      <c r="B33" s="6">
        <v>50</v>
      </c>
      <c r="C33" s="15">
        <v>3.7</v>
      </c>
      <c r="D33" s="15">
        <v>0.3</v>
      </c>
      <c r="E33" s="15">
        <v>24.3</v>
      </c>
      <c r="F33" s="66">
        <v>114.8</v>
      </c>
      <c r="G33" s="66">
        <v>4</v>
      </c>
      <c r="H33" s="8">
        <v>701</v>
      </c>
      <c r="I33" s="8" t="s">
        <v>47</v>
      </c>
    </row>
    <row r="34" spans="1:9" ht="24" customHeight="1" x14ac:dyDescent="0.25">
      <c r="A34" s="5" t="s">
        <v>64</v>
      </c>
      <c r="B34" s="6">
        <v>200</v>
      </c>
      <c r="C34" s="15">
        <v>0.2</v>
      </c>
      <c r="D34" s="15">
        <v>0</v>
      </c>
      <c r="E34" s="15">
        <v>10.38</v>
      </c>
      <c r="F34" s="66">
        <v>42.32</v>
      </c>
      <c r="G34" s="67">
        <v>10</v>
      </c>
      <c r="H34" s="8" t="s">
        <v>66</v>
      </c>
      <c r="I34" s="8" t="s">
        <v>49</v>
      </c>
    </row>
    <row r="35" spans="1:9" ht="25.5" customHeight="1" x14ac:dyDescent="0.25">
      <c r="A35" s="42" t="s">
        <v>16</v>
      </c>
      <c r="B35" s="41">
        <f>SUM(B31:B34)</f>
        <v>600</v>
      </c>
      <c r="C35" s="17">
        <f>SUM(C31:C34)</f>
        <v>14.669999999999998</v>
      </c>
      <c r="D35" s="17">
        <f>SUM(D31:D34)</f>
        <v>13.32</v>
      </c>
      <c r="E35" s="17">
        <f>SUM(E31:E34)</f>
        <v>78.679999999999993</v>
      </c>
      <c r="F35" s="59">
        <f>SUM(F31:F34)</f>
        <v>495.84000000000003</v>
      </c>
      <c r="G35" s="64"/>
      <c r="H35" s="11" t="s">
        <v>17</v>
      </c>
      <c r="I35" s="11" t="s">
        <v>17</v>
      </c>
    </row>
    <row r="36" spans="1:9" x14ac:dyDescent="0.25">
      <c r="A36" s="97" t="s">
        <v>18</v>
      </c>
      <c r="B36" s="98"/>
      <c r="C36" s="98"/>
      <c r="D36" s="98"/>
      <c r="E36" s="98"/>
      <c r="F36" s="98"/>
      <c r="G36" s="98"/>
      <c r="H36" s="98"/>
      <c r="I36" s="99"/>
    </row>
    <row r="37" spans="1:9" ht="37.5" customHeight="1" x14ac:dyDescent="0.25">
      <c r="A37" s="12" t="s">
        <v>69</v>
      </c>
      <c r="B37" s="13">
        <v>100</v>
      </c>
      <c r="C37" s="14">
        <v>1.1599999999999999</v>
      </c>
      <c r="D37" s="14">
        <v>0.17</v>
      </c>
      <c r="E37" s="14">
        <v>3.83</v>
      </c>
      <c r="F37" s="71">
        <v>21.33</v>
      </c>
      <c r="G37" s="65">
        <v>25</v>
      </c>
      <c r="H37" s="8" t="s">
        <v>70</v>
      </c>
      <c r="I37" s="8" t="s">
        <v>49</v>
      </c>
    </row>
    <row r="38" spans="1:9" ht="30.75" customHeight="1" x14ac:dyDescent="0.25">
      <c r="A38" s="5" t="s">
        <v>67</v>
      </c>
      <c r="B38" s="6">
        <v>250</v>
      </c>
      <c r="C38" s="7">
        <v>3.25</v>
      </c>
      <c r="D38" s="7">
        <v>5</v>
      </c>
      <c r="E38" s="7">
        <v>8.6199999999999992</v>
      </c>
      <c r="F38" s="61">
        <v>92.5</v>
      </c>
      <c r="G38" s="61">
        <v>20</v>
      </c>
      <c r="H38" s="8" t="s">
        <v>68</v>
      </c>
      <c r="I38" s="8" t="s">
        <v>49</v>
      </c>
    </row>
    <row r="39" spans="1:9" ht="22.5" customHeight="1" x14ac:dyDescent="0.25">
      <c r="A39" s="5" t="s">
        <v>110</v>
      </c>
      <c r="B39" s="6">
        <v>100</v>
      </c>
      <c r="C39" s="7">
        <v>16.22</v>
      </c>
      <c r="D39" s="7">
        <v>20.77</v>
      </c>
      <c r="E39" s="7">
        <v>15.11</v>
      </c>
      <c r="F39" s="61">
        <v>262</v>
      </c>
      <c r="G39" s="61">
        <v>38</v>
      </c>
      <c r="H39" s="8" t="s">
        <v>71</v>
      </c>
      <c r="I39" s="8">
        <v>2022</v>
      </c>
    </row>
    <row r="40" spans="1:9" ht="30.75" customHeight="1" x14ac:dyDescent="0.25">
      <c r="A40" s="5" t="s">
        <v>72</v>
      </c>
      <c r="B40" s="54">
        <v>180</v>
      </c>
      <c r="C40" s="7">
        <v>6.48</v>
      </c>
      <c r="D40" s="7">
        <v>5.87</v>
      </c>
      <c r="E40" s="7">
        <v>39.35</v>
      </c>
      <c r="F40" s="61">
        <v>235.92</v>
      </c>
      <c r="G40" s="61">
        <v>15</v>
      </c>
      <c r="H40" s="8">
        <v>203</v>
      </c>
      <c r="I40" s="8" t="s">
        <v>47</v>
      </c>
    </row>
    <row r="41" spans="1:9" s="1" customFormat="1" ht="21.75" customHeight="1" x14ac:dyDescent="0.25">
      <c r="A41" s="5" t="s">
        <v>124</v>
      </c>
      <c r="B41" s="6" t="s">
        <v>14</v>
      </c>
      <c r="C41" s="7">
        <v>0.16</v>
      </c>
      <c r="D41" s="7">
        <v>0.08</v>
      </c>
      <c r="E41" s="7">
        <v>7.18</v>
      </c>
      <c r="F41" s="61">
        <v>30.08</v>
      </c>
      <c r="G41" s="61">
        <v>10</v>
      </c>
      <c r="H41" s="8" t="s">
        <v>125</v>
      </c>
      <c r="I41" s="8" t="s">
        <v>49</v>
      </c>
    </row>
    <row r="42" spans="1:9" ht="21.75" customHeight="1" x14ac:dyDescent="0.25">
      <c r="A42" s="5" t="s">
        <v>19</v>
      </c>
      <c r="B42" s="55">
        <v>40</v>
      </c>
      <c r="C42" s="7">
        <v>3</v>
      </c>
      <c r="D42" s="7">
        <v>0.2</v>
      </c>
      <c r="E42" s="7">
        <v>19.5</v>
      </c>
      <c r="F42" s="61">
        <v>91.9</v>
      </c>
      <c r="G42" s="61">
        <v>3</v>
      </c>
      <c r="H42" s="8">
        <v>701</v>
      </c>
      <c r="I42" s="8" t="s">
        <v>65</v>
      </c>
    </row>
    <row r="43" spans="1:9" ht="22.5" customHeight="1" x14ac:dyDescent="0.25">
      <c r="A43" s="5" t="s">
        <v>20</v>
      </c>
      <c r="B43" s="6">
        <v>40</v>
      </c>
      <c r="C43" s="15">
        <v>2.5</v>
      </c>
      <c r="D43" s="15">
        <v>0.4</v>
      </c>
      <c r="E43" s="15">
        <v>16.5</v>
      </c>
      <c r="F43" s="66">
        <v>79.2</v>
      </c>
      <c r="G43" s="66">
        <v>3</v>
      </c>
      <c r="H43" s="8">
        <v>702</v>
      </c>
      <c r="I43" s="8" t="s">
        <v>65</v>
      </c>
    </row>
    <row r="44" spans="1:9" ht="29.25" customHeight="1" x14ac:dyDescent="0.25">
      <c r="A44" s="42" t="s">
        <v>16</v>
      </c>
      <c r="B44" s="41">
        <f>SUM(B37:B43)</f>
        <v>710</v>
      </c>
      <c r="C44" s="17">
        <f>SUM(C37:C43)</f>
        <v>32.769999999999996</v>
      </c>
      <c r="D44" s="17">
        <f>SUM(D37:D43)</f>
        <v>32.489999999999995</v>
      </c>
      <c r="E44" s="17">
        <f>SUM(E37:E43)</f>
        <v>110.09</v>
      </c>
      <c r="F44" s="59">
        <v>817.8</v>
      </c>
      <c r="G44" s="59">
        <f>G31+G32+G33+G34+G37+G38+G39+G40+G41+G42+G43</f>
        <v>168.9</v>
      </c>
      <c r="H44" s="11" t="s">
        <v>17</v>
      </c>
      <c r="I44" s="11" t="s">
        <v>17</v>
      </c>
    </row>
    <row r="45" spans="1:9" x14ac:dyDescent="0.25">
      <c r="A45" s="100" t="s">
        <v>21</v>
      </c>
      <c r="B45" s="101"/>
      <c r="C45" s="17">
        <f>C44+C35</f>
        <v>47.44</v>
      </c>
      <c r="D45" s="17">
        <f>D44+D35</f>
        <v>45.809999999999995</v>
      </c>
      <c r="E45" s="17">
        <f>E44+E35</f>
        <v>188.76999999999998</v>
      </c>
      <c r="F45" s="59">
        <v>1304.5</v>
      </c>
      <c r="G45" s="64"/>
      <c r="H45" s="11" t="s">
        <v>17</v>
      </c>
      <c r="I45" s="11" t="s">
        <v>17</v>
      </c>
    </row>
    <row r="46" spans="1:9" s="1" customFormat="1" ht="21.75" customHeight="1" x14ac:dyDescent="0.25">
      <c r="A46" s="83"/>
      <c r="B46" s="83"/>
      <c r="C46" s="82"/>
      <c r="D46" s="82"/>
      <c r="E46" s="82"/>
      <c r="F46" s="64"/>
      <c r="G46" s="64"/>
      <c r="H46" s="11"/>
      <c r="I46" s="11"/>
    </row>
    <row r="47" spans="1:9" x14ac:dyDescent="0.25">
      <c r="A47" s="102" t="s">
        <v>24</v>
      </c>
      <c r="B47" s="102"/>
      <c r="C47" s="102"/>
      <c r="D47" s="102"/>
      <c r="E47" s="102"/>
      <c r="F47" s="102"/>
      <c r="G47" s="102"/>
      <c r="H47" s="102"/>
      <c r="I47" s="102"/>
    </row>
    <row r="48" spans="1:9" ht="18.75" customHeight="1" x14ac:dyDescent="0.25">
      <c r="A48" s="103" t="s">
        <v>4</v>
      </c>
      <c r="B48" s="103" t="s">
        <v>5</v>
      </c>
      <c r="C48" s="97" t="s">
        <v>6</v>
      </c>
      <c r="D48" s="98"/>
      <c r="E48" s="98"/>
      <c r="F48" s="103" t="s">
        <v>7</v>
      </c>
      <c r="G48" s="50" t="s">
        <v>104</v>
      </c>
      <c r="H48" s="105" t="s">
        <v>8</v>
      </c>
      <c r="I48" s="105" t="s">
        <v>9</v>
      </c>
    </row>
    <row r="49" spans="1:9" x14ac:dyDescent="0.25">
      <c r="A49" s="104"/>
      <c r="B49" s="104"/>
      <c r="C49" s="41" t="s">
        <v>10</v>
      </c>
      <c r="D49" s="41" t="s">
        <v>11</v>
      </c>
      <c r="E49" s="41" t="s">
        <v>12</v>
      </c>
      <c r="F49" s="104"/>
      <c r="G49" s="51" t="s">
        <v>105</v>
      </c>
      <c r="H49" s="106"/>
      <c r="I49" s="106"/>
    </row>
    <row r="50" spans="1:9" x14ac:dyDescent="0.25">
      <c r="A50" s="97" t="s">
        <v>13</v>
      </c>
      <c r="B50" s="98"/>
      <c r="C50" s="98"/>
      <c r="D50" s="98"/>
      <c r="E50" s="98"/>
      <c r="F50" s="98"/>
      <c r="G50" s="98"/>
      <c r="H50" s="98"/>
      <c r="I50" s="99"/>
    </row>
    <row r="51" spans="1:9" s="1" customFormat="1" ht="34.5" customHeight="1" x14ac:dyDescent="0.25">
      <c r="A51" s="5" t="s">
        <v>119</v>
      </c>
      <c r="B51" s="6">
        <v>300</v>
      </c>
      <c r="C51" s="7">
        <v>8.2799999999999994</v>
      </c>
      <c r="D51" s="7">
        <v>11.76</v>
      </c>
      <c r="E51" s="7">
        <v>26.76</v>
      </c>
      <c r="F51" s="61">
        <v>246.44</v>
      </c>
      <c r="G51" s="61">
        <v>34.9</v>
      </c>
      <c r="H51" s="8" t="s">
        <v>91</v>
      </c>
      <c r="I51" s="8" t="s">
        <v>49</v>
      </c>
    </row>
    <row r="52" spans="1:9" s="1" customFormat="1" ht="21" customHeight="1" x14ac:dyDescent="0.25">
      <c r="A52" s="5" t="s">
        <v>73</v>
      </c>
      <c r="B52" s="6" t="s">
        <v>14</v>
      </c>
      <c r="C52" s="7">
        <v>1.6</v>
      </c>
      <c r="D52" s="7">
        <v>1.1000000000000001</v>
      </c>
      <c r="E52" s="7">
        <v>12.58</v>
      </c>
      <c r="F52" s="66">
        <v>66.52</v>
      </c>
      <c r="G52" s="66">
        <v>15</v>
      </c>
      <c r="H52" s="19" t="s">
        <v>74</v>
      </c>
      <c r="I52" s="19" t="s">
        <v>49</v>
      </c>
    </row>
    <row r="53" spans="1:9" s="1" customFormat="1" ht="21" customHeight="1" x14ac:dyDescent="0.25">
      <c r="A53" s="5" t="s">
        <v>19</v>
      </c>
      <c r="B53" s="6">
        <v>50</v>
      </c>
      <c r="C53" s="7">
        <v>3.7</v>
      </c>
      <c r="D53" s="7">
        <v>0.3</v>
      </c>
      <c r="E53" s="7">
        <v>24.3</v>
      </c>
      <c r="F53" s="67">
        <v>114.8</v>
      </c>
      <c r="G53" s="67">
        <v>5</v>
      </c>
      <c r="H53" s="20">
        <v>701</v>
      </c>
      <c r="I53" s="20" t="s">
        <v>65</v>
      </c>
    </row>
    <row r="54" spans="1:9" ht="29.25" customHeight="1" x14ac:dyDescent="0.25">
      <c r="A54" s="42" t="s">
        <v>16</v>
      </c>
      <c r="B54" s="41">
        <v>550</v>
      </c>
      <c r="C54" s="10">
        <f>SUM(C51:C53)</f>
        <v>13.579999999999998</v>
      </c>
      <c r="D54" s="10">
        <f>SUM(D51:D53)</f>
        <v>13.16</v>
      </c>
      <c r="E54" s="10">
        <f>SUM(E51:E53)</f>
        <v>63.64</v>
      </c>
      <c r="F54" s="70">
        <f>SUM(F51:F53)</f>
        <v>427.76</v>
      </c>
      <c r="G54" s="64"/>
      <c r="H54" s="21" t="s">
        <v>17</v>
      </c>
      <c r="I54" s="21" t="s">
        <v>17</v>
      </c>
    </row>
    <row r="55" spans="1:9" x14ac:dyDescent="0.25">
      <c r="A55" s="97" t="s">
        <v>18</v>
      </c>
      <c r="B55" s="98"/>
      <c r="C55" s="98"/>
      <c r="D55" s="98"/>
      <c r="E55" s="98"/>
      <c r="F55" s="98"/>
      <c r="G55" s="98"/>
      <c r="H55" s="98"/>
      <c r="I55" s="99"/>
    </row>
    <row r="56" spans="1:9" ht="45" customHeight="1" x14ac:dyDescent="0.25">
      <c r="A56" s="12" t="s">
        <v>75</v>
      </c>
      <c r="B56" s="13">
        <v>100</v>
      </c>
      <c r="C56" s="14">
        <v>1</v>
      </c>
      <c r="D56" s="14">
        <v>6</v>
      </c>
      <c r="E56" s="14">
        <v>3.5</v>
      </c>
      <c r="F56" s="71">
        <v>70.66</v>
      </c>
      <c r="G56" s="65">
        <v>25</v>
      </c>
      <c r="H56" s="8">
        <v>24</v>
      </c>
      <c r="I56" s="8" t="s">
        <v>47</v>
      </c>
    </row>
    <row r="57" spans="1:9" ht="29.25" customHeight="1" x14ac:dyDescent="0.25">
      <c r="A57" s="5" t="s">
        <v>76</v>
      </c>
      <c r="B57" s="6">
        <v>250</v>
      </c>
      <c r="C57" s="7">
        <v>5.75</v>
      </c>
      <c r="D57" s="7">
        <v>5.5</v>
      </c>
      <c r="E57" s="7">
        <v>19</v>
      </c>
      <c r="F57" s="61">
        <v>147.25</v>
      </c>
      <c r="G57" s="61">
        <v>20</v>
      </c>
      <c r="H57" s="8" t="s">
        <v>77</v>
      </c>
      <c r="I57" s="8" t="s">
        <v>49</v>
      </c>
    </row>
    <row r="58" spans="1:9" ht="27" customHeight="1" x14ac:dyDescent="0.25">
      <c r="A58" s="5" t="s">
        <v>109</v>
      </c>
      <c r="B58" s="6">
        <v>100</v>
      </c>
      <c r="C58" s="7">
        <v>13.55</v>
      </c>
      <c r="D58" s="7">
        <v>9.11</v>
      </c>
      <c r="E58" s="7">
        <v>15.858000000000001</v>
      </c>
      <c r="F58" s="61">
        <v>199.77</v>
      </c>
      <c r="G58" s="61">
        <v>36</v>
      </c>
      <c r="H58" s="8" t="s">
        <v>78</v>
      </c>
      <c r="I58" s="8">
        <v>2022</v>
      </c>
    </row>
    <row r="59" spans="1:9" s="1" customFormat="1" ht="21" customHeight="1" x14ac:dyDescent="0.25">
      <c r="A59" s="5" t="s">
        <v>117</v>
      </c>
      <c r="B59" s="6">
        <v>180</v>
      </c>
      <c r="C59" s="7">
        <v>6.64</v>
      </c>
      <c r="D59" s="7">
        <v>8.06</v>
      </c>
      <c r="E59" s="7">
        <v>32.520000000000003</v>
      </c>
      <c r="F59" s="61">
        <v>234.66</v>
      </c>
      <c r="G59" s="61">
        <v>16</v>
      </c>
      <c r="H59" s="8">
        <v>183</v>
      </c>
      <c r="I59" s="8" t="s">
        <v>47</v>
      </c>
    </row>
    <row r="60" spans="1:9" ht="27" customHeight="1" x14ac:dyDescent="0.25">
      <c r="A60" s="5" t="s">
        <v>79</v>
      </c>
      <c r="B60" s="20">
        <v>200</v>
      </c>
      <c r="C60" s="53">
        <v>0.2</v>
      </c>
      <c r="D60" s="7">
        <v>0.1</v>
      </c>
      <c r="E60" s="7">
        <v>10.199999999999999</v>
      </c>
      <c r="F60" s="61">
        <v>42.5</v>
      </c>
      <c r="G60" s="61">
        <v>10</v>
      </c>
      <c r="H60" s="8" t="s">
        <v>80</v>
      </c>
      <c r="I60" s="8" t="s">
        <v>49</v>
      </c>
    </row>
    <row r="61" spans="1:9" ht="22.5" customHeight="1" x14ac:dyDescent="0.25">
      <c r="A61" s="5" t="s">
        <v>19</v>
      </c>
      <c r="B61" s="57">
        <v>40</v>
      </c>
      <c r="C61" s="7" t="s">
        <v>43</v>
      </c>
      <c r="D61" s="7">
        <v>0.2</v>
      </c>
      <c r="E61" s="7">
        <v>19.5</v>
      </c>
      <c r="F61" s="61">
        <v>91.9</v>
      </c>
      <c r="G61" s="66">
        <v>3</v>
      </c>
      <c r="H61" s="8">
        <v>701</v>
      </c>
      <c r="I61" s="8">
        <v>2010</v>
      </c>
    </row>
    <row r="62" spans="1:9" ht="25.5" customHeight="1" x14ac:dyDescent="0.25">
      <c r="A62" s="5" t="s">
        <v>20</v>
      </c>
      <c r="B62" s="20">
        <v>50</v>
      </c>
      <c r="C62" s="56">
        <v>3.2</v>
      </c>
      <c r="D62" s="15">
        <v>0.4</v>
      </c>
      <c r="E62" s="15">
        <v>20.6</v>
      </c>
      <c r="F62" s="66">
        <v>98.9</v>
      </c>
      <c r="G62" s="67">
        <v>4</v>
      </c>
      <c r="H62" s="8">
        <v>702</v>
      </c>
      <c r="I62" s="8">
        <v>2010</v>
      </c>
    </row>
    <row r="63" spans="1:9" ht="36.75" customHeight="1" x14ac:dyDescent="0.25">
      <c r="A63" s="42" t="s">
        <v>16</v>
      </c>
      <c r="B63" s="40">
        <f>SUM(B56:B62)</f>
        <v>920</v>
      </c>
      <c r="C63" s="17">
        <v>27.6</v>
      </c>
      <c r="D63" s="17">
        <f>SUM(D56:D62)</f>
        <v>29.37</v>
      </c>
      <c r="E63" s="17">
        <f>SUM(E56:E62)</f>
        <v>121.17800000000003</v>
      </c>
      <c r="F63" s="59">
        <f>SUM(F56:F62)</f>
        <v>885.64</v>
      </c>
      <c r="G63" s="59">
        <f>SUM(G51:G62)</f>
        <v>168.9</v>
      </c>
      <c r="H63" s="11" t="s">
        <v>17</v>
      </c>
      <c r="I63" s="11" t="s">
        <v>17</v>
      </c>
    </row>
    <row r="64" spans="1:9" x14ac:dyDescent="0.25">
      <c r="A64" s="100" t="s">
        <v>21</v>
      </c>
      <c r="B64" s="101"/>
      <c r="C64" s="17">
        <f>C63+C54</f>
        <v>41.18</v>
      </c>
      <c r="D64" s="17">
        <f>D63+D54</f>
        <v>42.53</v>
      </c>
      <c r="E64" s="17">
        <f>E63+E54</f>
        <v>184.81800000000004</v>
      </c>
      <c r="F64" s="59">
        <f>F63+F54</f>
        <v>1313.4</v>
      </c>
      <c r="G64" s="64"/>
      <c r="H64" s="11" t="s">
        <v>17</v>
      </c>
      <c r="I64" s="11" t="s">
        <v>17</v>
      </c>
    </row>
    <row r="65" spans="1:9" s="1" customFormat="1" ht="21.75" customHeight="1" x14ac:dyDescent="0.25">
      <c r="A65" s="83"/>
      <c r="B65" s="83"/>
      <c r="C65" s="82"/>
      <c r="D65" s="82"/>
      <c r="E65" s="82"/>
      <c r="F65" s="64"/>
      <c r="G65" s="64"/>
      <c r="H65" s="11"/>
      <c r="I65" s="11"/>
    </row>
    <row r="66" spans="1:9" x14ac:dyDescent="0.25">
      <c r="A66" s="102" t="s">
        <v>25</v>
      </c>
      <c r="B66" s="102"/>
      <c r="C66" s="102"/>
      <c r="D66" s="102"/>
      <c r="E66" s="102"/>
      <c r="F66" s="102"/>
      <c r="G66" s="102"/>
      <c r="H66" s="102"/>
      <c r="I66" s="102"/>
    </row>
    <row r="67" spans="1:9" ht="18.75" customHeight="1" x14ac:dyDescent="0.25">
      <c r="A67" s="103" t="s">
        <v>4</v>
      </c>
      <c r="B67" s="103" t="s">
        <v>5</v>
      </c>
      <c r="C67" s="97" t="s">
        <v>6</v>
      </c>
      <c r="D67" s="98"/>
      <c r="E67" s="98"/>
      <c r="F67" s="103" t="s">
        <v>7</v>
      </c>
      <c r="G67" s="50" t="s">
        <v>104</v>
      </c>
      <c r="H67" s="105" t="s">
        <v>8</v>
      </c>
      <c r="I67" s="105" t="s">
        <v>9</v>
      </c>
    </row>
    <row r="68" spans="1:9" x14ac:dyDescent="0.25">
      <c r="A68" s="104"/>
      <c r="B68" s="104"/>
      <c r="C68" s="41" t="s">
        <v>10</v>
      </c>
      <c r="D68" s="41" t="s">
        <v>11</v>
      </c>
      <c r="E68" s="41" t="s">
        <v>12</v>
      </c>
      <c r="F68" s="104"/>
      <c r="G68" s="51" t="s">
        <v>105</v>
      </c>
      <c r="H68" s="106"/>
      <c r="I68" s="106"/>
    </row>
    <row r="69" spans="1:9" x14ac:dyDescent="0.25">
      <c r="A69" s="97" t="s">
        <v>13</v>
      </c>
      <c r="B69" s="98"/>
      <c r="C69" s="98"/>
      <c r="D69" s="98"/>
      <c r="E69" s="98"/>
      <c r="F69" s="98"/>
      <c r="G69" s="98"/>
      <c r="H69" s="98"/>
      <c r="I69" s="99"/>
    </row>
    <row r="70" spans="1:9" ht="42" customHeight="1" x14ac:dyDescent="0.25">
      <c r="A70" s="5" t="s">
        <v>84</v>
      </c>
      <c r="B70" s="6">
        <v>250</v>
      </c>
      <c r="C70" s="7">
        <v>11.13</v>
      </c>
      <c r="D70" s="7">
        <v>8.52</v>
      </c>
      <c r="E70" s="7">
        <v>28.06</v>
      </c>
      <c r="F70" s="61">
        <v>233.52</v>
      </c>
      <c r="G70" s="61">
        <v>20.9</v>
      </c>
      <c r="H70" s="8" t="s">
        <v>85</v>
      </c>
      <c r="I70" s="8" t="s">
        <v>49</v>
      </c>
    </row>
    <row r="71" spans="1:9" s="1" customFormat="1" ht="21.75" customHeight="1" x14ac:dyDescent="0.3">
      <c r="A71" s="90" t="s">
        <v>126</v>
      </c>
      <c r="B71" s="91">
        <v>70</v>
      </c>
      <c r="C71" s="93">
        <v>3.91</v>
      </c>
      <c r="D71" s="93">
        <v>4.88</v>
      </c>
      <c r="E71" s="93">
        <v>17.850000000000001</v>
      </c>
      <c r="F71" s="93">
        <v>130.96</v>
      </c>
      <c r="G71" s="94" t="s">
        <v>127</v>
      </c>
      <c r="H71" s="92">
        <v>399</v>
      </c>
      <c r="I71" s="95" t="s">
        <v>47</v>
      </c>
    </row>
    <row r="72" spans="1:9" ht="28.5" customHeight="1" x14ac:dyDescent="0.25">
      <c r="A72" s="5" t="s">
        <v>50</v>
      </c>
      <c r="B72" s="6">
        <v>207</v>
      </c>
      <c r="C72" s="7">
        <v>0.3</v>
      </c>
      <c r="D72" s="7">
        <v>0</v>
      </c>
      <c r="E72" s="7">
        <v>10.58</v>
      </c>
      <c r="F72" s="61">
        <v>43.52</v>
      </c>
      <c r="G72" s="61">
        <v>10</v>
      </c>
      <c r="H72" s="8" t="s">
        <v>51</v>
      </c>
      <c r="I72" s="8" t="s">
        <v>49</v>
      </c>
    </row>
    <row r="73" spans="1:9" ht="30" customHeight="1" x14ac:dyDescent="0.25">
      <c r="A73" s="42" t="s">
        <v>16</v>
      </c>
      <c r="B73" s="41">
        <v>537</v>
      </c>
      <c r="C73" s="17">
        <f>SUM(C70:C72)</f>
        <v>15.340000000000002</v>
      </c>
      <c r="D73" s="17">
        <f>SUM(D70:D72)</f>
        <v>13.399999999999999</v>
      </c>
      <c r="E73" s="17">
        <f>SUM(E70:E72)</f>
        <v>56.489999999999995</v>
      </c>
      <c r="F73" s="59">
        <v>547.9</v>
      </c>
      <c r="G73" s="64"/>
      <c r="H73" s="11" t="s">
        <v>17</v>
      </c>
      <c r="I73" s="11" t="s">
        <v>17</v>
      </c>
    </row>
    <row r="74" spans="1:9" x14ac:dyDescent="0.25">
      <c r="A74" s="97" t="s">
        <v>18</v>
      </c>
      <c r="B74" s="98"/>
      <c r="C74" s="98"/>
      <c r="D74" s="98"/>
      <c r="E74" s="98"/>
      <c r="F74" s="98"/>
      <c r="G74" s="98"/>
      <c r="H74" s="98"/>
      <c r="I74" s="99"/>
    </row>
    <row r="75" spans="1:9" ht="32.25" customHeight="1" x14ac:dyDescent="0.25">
      <c r="A75" s="12" t="s">
        <v>52</v>
      </c>
      <c r="B75" s="13">
        <v>100</v>
      </c>
      <c r="C75" s="14">
        <v>0.83</v>
      </c>
      <c r="D75" s="14">
        <v>0.17</v>
      </c>
      <c r="E75" s="14">
        <v>2.52</v>
      </c>
      <c r="F75" s="71">
        <v>14.16</v>
      </c>
      <c r="G75" s="65">
        <v>25</v>
      </c>
      <c r="H75" s="8" t="s">
        <v>53</v>
      </c>
      <c r="I75" s="8" t="s">
        <v>49</v>
      </c>
    </row>
    <row r="76" spans="1:9" ht="25.5" customHeight="1" x14ac:dyDescent="0.25">
      <c r="A76" s="5" t="s">
        <v>81</v>
      </c>
      <c r="B76" s="6">
        <v>250</v>
      </c>
      <c r="C76" s="7">
        <v>1.75</v>
      </c>
      <c r="D76" s="7">
        <v>5</v>
      </c>
      <c r="E76" s="7">
        <v>11.13</v>
      </c>
      <c r="F76" s="61">
        <v>92.5</v>
      </c>
      <c r="G76" s="61">
        <v>20</v>
      </c>
      <c r="H76" s="8" t="s">
        <v>82</v>
      </c>
      <c r="I76" s="8" t="s">
        <v>49</v>
      </c>
    </row>
    <row r="77" spans="1:9" ht="19.5" customHeight="1" x14ac:dyDescent="0.25">
      <c r="A77" s="5" t="s">
        <v>83</v>
      </c>
      <c r="B77" s="6">
        <v>250</v>
      </c>
      <c r="C77" s="7">
        <v>25.5</v>
      </c>
      <c r="D77" s="7">
        <v>31.62</v>
      </c>
      <c r="E77" s="7">
        <v>45.62</v>
      </c>
      <c r="F77" s="61">
        <v>518.75</v>
      </c>
      <c r="G77" s="61">
        <v>50</v>
      </c>
      <c r="H77" s="8">
        <v>291</v>
      </c>
      <c r="I77" s="8" t="s">
        <v>47</v>
      </c>
    </row>
    <row r="78" spans="1:9" ht="32.25" customHeight="1" x14ac:dyDescent="0.25">
      <c r="A78" s="5" t="s">
        <v>59</v>
      </c>
      <c r="B78" s="6">
        <v>200</v>
      </c>
      <c r="C78" s="7">
        <v>0.5</v>
      </c>
      <c r="D78" s="7">
        <v>0</v>
      </c>
      <c r="E78" s="7">
        <v>19.8</v>
      </c>
      <c r="F78" s="61">
        <v>81</v>
      </c>
      <c r="G78" s="61">
        <v>10</v>
      </c>
      <c r="H78" s="8" t="s">
        <v>60</v>
      </c>
      <c r="I78" s="8" t="s">
        <v>49</v>
      </c>
    </row>
    <row r="79" spans="1:9" ht="24" customHeight="1" x14ac:dyDescent="0.25">
      <c r="A79" s="5" t="s">
        <v>19</v>
      </c>
      <c r="B79" s="6" t="s">
        <v>23</v>
      </c>
      <c r="C79" s="7">
        <v>3.7</v>
      </c>
      <c r="D79" s="7">
        <v>0.3</v>
      </c>
      <c r="E79" s="7">
        <v>24.3</v>
      </c>
      <c r="F79" s="61">
        <v>114.8</v>
      </c>
      <c r="G79" s="61">
        <v>4</v>
      </c>
      <c r="H79" s="8">
        <v>701</v>
      </c>
      <c r="I79" s="8">
        <v>2010</v>
      </c>
    </row>
    <row r="80" spans="1:9" ht="28.5" customHeight="1" x14ac:dyDescent="0.25">
      <c r="A80" s="5" t="s">
        <v>20</v>
      </c>
      <c r="B80" s="6" t="s">
        <v>23</v>
      </c>
      <c r="C80" s="15">
        <v>3.2</v>
      </c>
      <c r="D80" s="15">
        <v>0.4</v>
      </c>
      <c r="E80" s="15">
        <v>20.6</v>
      </c>
      <c r="F80" s="66">
        <v>98.9</v>
      </c>
      <c r="G80" s="66">
        <v>4</v>
      </c>
      <c r="H80" s="8">
        <v>702</v>
      </c>
      <c r="I80" s="8">
        <v>2010</v>
      </c>
    </row>
    <row r="81" spans="1:9" ht="31.5" customHeight="1" x14ac:dyDescent="0.25">
      <c r="A81" s="42" t="s">
        <v>16</v>
      </c>
      <c r="B81" s="41">
        <f>SUM(B75:B80)</f>
        <v>800</v>
      </c>
      <c r="C81" s="17">
        <f>SUM(C75:C80)</f>
        <v>35.480000000000004</v>
      </c>
      <c r="D81" s="17">
        <f>SUM(D75:D80)</f>
        <v>37.489999999999995</v>
      </c>
      <c r="E81" s="17">
        <f>SUM(E75:E80)</f>
        <v>123.97</v>
      </c>
      <c r="F81" s="59">
        <f>SUM(F75:F80)</f>
        <v>920.1099999999999</v>
      </c>
      <c r="G81" s="59">
        <f>G70+G71+G72+G75+G76+G77+G78+G79+G80</f>
        <v>168.9</v>
      </c>
      <c r="H81" s="11" t="s">
        <v>17</v>
      </c>
      <c r="I81" s="11" t="s">
        <v>17</v>
      </c>
    </row>
    <row r="82" spans="1:9" x14ac:dyDescent="0.25">
      <c r="A82" s="100" t="s">
        <v>21</v>
      </c>
      <c r="B82" s="101"/>
      <c r="C82" s="17">
        <f>C81+C73</f>
        <v>50.820000000000007</v>
      </c>
      <c r="D82" s="17">
        <f>D81+D73</f>
        <v>50.889999999999993</v>
      </c>
      <c r="E82" s="17">
        <f>E81+E73</f>
        <v>180.45999999999998</v>
      </c>
      <c r="F82" s="59">
        <f>F81+F73</f>
        <v>1468.0099999999998</v>
      </c>
      <c r="G82" s="64"/>
      <c r="H82" s="11" t="s">
        <v>17</v>
      </c>
      <c r="I82" s="11" t="s">
        <v>17</v>
      </c>
    </row>
    <row r="83" spans="1:9" s="1" customFormat="1" ht="21.75" customHeight="1" x14ac:dyDescent="0.25">
      <c r="A83" s="83"/>
      <c r="B83" s="83"/>
      <c r="C83" s="82"/>
      <c r="D83" s="82"/>
      <c r="E83" s="82"/>
      <c r="F83" s="64"/>
      <c r="G83" s="64"/>
      <c r="H83" s="11"/>
      <c r="I83" s="11"/>
    </row>
    <row r="84" spans="1:9" x14ac:dyDescent="0.25">
      <c r="A84" s="102" t="s">
        <v>26</v>
      </c>
      <c r="B84" s="102"/>
      <c r="C84" s="102"/>
      <c r="D84" s="102"/>
      <c r="E84" s="102"/>
      <c r="F84" s="102"/>
      <c r="G84" s="102"/>
      <c r="H84" s="102"/>
      <c r="I84" s="102"/>
    </row>
    <row r="85" spans="1:9" ht="18.75" customHeight="1" x14ac:dyDescent="0.25">
      <c r="A85" s="103" t="s">
        <v>4</v>
      </c>
      <c r="B85" s="103" t="s">
        <v>5</v>
      </c>
      <c r="C85" s="97" t="s">
        <v>6</v>
      </c>
      <c r="D85" s="98"/>
      <c r="E85" s="98"/>
      <c r="F85" s="103" t="s">
        <v>7</v>
      </c>
      <c r="G85" s="50" t="s">
        <v>104</v>
      </c>
      <c r="H85" s="105" t="s">
        <v>8</v>
      </c>
      <c r="I85" s="105" t="s">
        <v>9</v>
      </c>
    </row>
    <row r="86" spans="1:9" x14ac:dyDescent="0.25">
      <c r="A86" s="104"/>
      <c r="B86" s="104"/>
      <c r="C86" s="41" t="s">
        <v>10</v>
      </c>
      <c r="D86" s="41" t="s">
        <v>11</v>
      </c>
      <c r="E86" s="41" t="s">
        <v>12</v>
      </c>
      <c r="F86" s="104"/>
      <c r="G86" s="51" t="s">
        <v>105</v>
      </c>
      <c r="H86" s="106"/>
      <c r="I86" s="106"/>
    </row>
    <row r="87" spans="1:9" x14ac:dyDescent="0.25">
      <c r="A87" s="97" t="s">
        <v>13</v>
      </c>
      <c r="B87" s="98"/>
      <c r="C87" s="98"/>
      <c r="D87" s="98"/>
      <c r="E87" s="98"/>
      <c r="F87" s="98"/>
      <c r="G87" s="98"/>
      <c r="H87" s="98"/>
      <c r="I87" s="99"/>
    </row>
    <row r="88" spans="1:9" ht="30.75" customHeight="1" x14ac:dyDescent="0.25">
      <c r="A88" s="5" t="s">
        <v>86</v>
      </c>
      <c r="B88" s="6">
        <v>250</v>
      </c>
      <c r="C88" s="7">
        <v>6.88</v>
      </c>
      <c r="D88" s="7">
        <v>15.12</v>
      </c>
      <c r="E88" s="7">
        <v>43.37</v>
      </c>
      <c r="F88" s="61">
        <v>383.75</v>
      </c>
      <c r="G88" s="61">
        <v>20.9</v>
      </c>
      <c r="H88" s="8" t="s">
        <v>87</v>
      </c>
      <c r="I88" s="8" t="s">
        <v>49</v>
      </c>
    </row>
    <row r="89" spans="1:9" ht="20.25" customHeight="1" x14ac:dyDescent="0.25">
      <c r="A89" s="5" t="s">
        <v>63</v>
      </c>
      <c r="B89" s="6">
        <v>100</v>
      </c>
      <c r="C89" s="7">
        <v>0.4</v>
      </c>
      <c r="D89" s="7">
        <v>0.4</v>
      </c>
      <c r="E89" s="7">
        <v>9.5</v>
      </c>
      <c r="F89" s="61">
        <v>45.6</v>
      </c>
      <c r="G89" s="61">
        <v>20</v>
      </c>
      <c r="H89" s="8">
        <v>338</v>
      </c>
      <c r="I89" s="8" t="s">
        <v>47</v>
      </c>
    </row>
    <row r="90" spans="1:9" ht="21" customHeight="1" x14ac:dyDescent="0.25">
      <c r="A90" s="5" t="s">
        <v>19</v>
      </c>
      <c r="B90" s="6">
        <v>50</v>
      </c>
      <c r="C90" s="15">
        <v>3.7</v>
      </c>
      <c r="D90" s="15">
        <v>0.3</v>
      </c>
      <c r="E90" s="15">
        <v>24.3</v>
      </c>
      <c r="F90" s="66">
        <v>114.8</v>
      </c>
      <c r="G90" s="66">
        <v>4</v>
      </c>
      <c r="H90" s="8">
        <v>701</v>
      </c>
      <c r="I90" s="8">
        <v>2010</v>
      </c>
    </row>
    <row r="91" spans="1:9" ht="25.5" customHeight="1" x14ac:dyDescent="0.25">
      <c r="A91" s="5" t="s">
        <v>64</v>
      </c>
      <c r="B91" s="6">
        <v>200</v>
      </c>
      <c r="C91" s="15">
        <v>0.2</v>
      </c>
      <c r="D91" s="15">
        <v>0</v>
      </c>
      <c r="E91" s="15">
        <v>10.38</v>
      </c>
      <c r="F91" s="66">
        <v>42.32</v>
      </c>
      <c r="G91" s="67">
        <v>10</v>
      </c>
      <c r="H91" s="8" t="s">
        <v>66</v>
      </c>
      <c r="I91" s="8" t="s">
        <v>49</v>
      </c>
    </row>
    <row r="92" spans="1:9" ht="27" customHeight="1" x14ac:dyDescent="0.25">
      <c r="A92" s="42" t="s">
        <v>16</v>
      </c>
      <c r="B92" s="41">
        <f>SUM(B88:B91)</f>
        <v>600</v>
      </c>
      <c r="C92" s="17">
        <f>SUM(C88:C91)</f>
        <v>11.18</v>
      </c>
      <c r="D92" s="17">
        <f>SUM(D88:D91)</f>
        <v>15.82</v>
      </c>
      <c r="E92" s="17">
        <f>SUM(E88:E91)</f>
        <v>87.55</v>
      </c>
      <c r="F92" s="59">
        <f>SUM(F88:F91)</f>
        <v>586.47</v>
      </c>
      <c r="G92" s="64"/>
      <c r="H92" s="11" t="s">
        <v>17</v>
      </c>
      <c r="I92" s="11" t="s">
        <v>17</v>
      </c>
    </row>
    <row r="93" spans="1:9" x14ac:dyDescent="0.25">
      <c r="A93" s="97" t="s">
        <v>18</v>
      </c>
      <c r="B93" s="98"/>
      <c r="C93" s="98"/>
      <c r="D93" s="98"/>
      <c r="E93" s="98"/>
      <c r="F93" s="98"/>
      <c r="G93" s="98"/>
      <c r="H93" s="98"/>
      <c r="I93" s="99"/>
    </row>
    <row r="94" spans="1:9" ht="26.25" customHeight="1" x14ac:dyDescent="0.25">
      <c r="A94" s="12" t="s">
        <v>69</v>
      </c>
      <c r="B94" s="13">
        <v>100</v>
      </c>
      <c r="C94" s="14">
        <v>1.1599999999999999</v>
      </c>
      <c r="D94" s="14">
        <v>0.17</v>
      </c>
      <c r="E94" s="14">
        <v>3.83</v>
      </c>
      <c r="F94" s="71">
        <v>21.33</v>
      </c>
      <c r="G94" s="65">
        <v>25</v>
      </c>
      <c r="H94" s="8" t="s">
        <v>70</v>
      </c>
      <c r="I94" s="8" t="s">
        <v>49</v>
      </c>
    </row>
    <row r="95" spans="1:9" ht="27" customHeight="1" x14ac:dyDescent="0.25">
      <c r="A95" s="5" t="s">
        <v>54</v>
      </c>
      <c r="B95" s="6">
        <v>250</v>
      </c>
      <c r="C95" s="7">
        <v>6.37</v>
      </c>
      <c r="D95" s="7">
        <v>7.25</v>
      </c>
      <c r="E95" s="7">
        <v>23.12</v>
      </c>
      <c r="F95" s="61">
        <v>183</v>
      </c>
      <c r="G95" s="61">
        <v>20</v>
      </c>
      <c r="H95" s="8" t="s">
        <v>55</v>
      </c>
      <c r="I95" s="8" t="s">
        <v>49</v>
      </c>
    </row>
    <row r="96" spans="1:9" ht="28.5" customHeight="1" x14ac:dyDescent="0.25">
      <c r="A96" s="5" t="s">
        <v>108</v>
      </c>
      <c r="B96" s="54">
        <v>100</v>
      </c>
      <c r="C96" s="7">
        <v>13</v>
      </c>
      <c r="D96" s="7">
        <v>15.22</v>
      </c>
      <c r="E96" s="7">
        <v>13.33</v>
      </c>
      <c r="F96" s="61">
        <v>201</v>
      </c>
      <c r="G96" s="61">
        <v>36</v>
      </c>
      <c r="H96" s="8" t="s">
        <v>88</v>
      </c>
      <c r="I96" s="8">
        <v>2022</v>
      </c>
    </row>
    <row r="97" spans="1:9" ht="24" customHeight="1" x14ac:dyDescent="0.25">
      <c r="A97" s="5" t="s">
        <v>89</v>
      </c>
      <c r="B97" s="20">
        <v>180</v>
      </c>
      <c r="C97" s="53">
        <v>16.2</v>
      </c>
      <c r="D97" s="7">
        <v>8.2799999999999994</v>
      </c>
      <c r="E97" s="7">
        <v>41.99</v>
      </c>
      <c r="F97" s="61">
        <v>242.4</v>
      </c>
      <c r="G97" s="61">
        <v>16</v>
      </c>
      <c r="H97" s="8" t="s">
        <v>90</v>
      </c>
      <c r="I97" s="8" t="s">
        <v>49</v>
      </c>
    </row>
    <row r="98" spans="1:9" ht="24" customHeight="1" x14ac:dyDescent="0.25">
      <c r="A98" s="5" t="s">
        <v>79</v>
      </c>
      <c r="B98" s="20">
        <v>200</v>
      </c>
      <c r="C98" s="53">
        <v>0.2</v>
      </c>
      <c r="D98" s="7">
        <v>0.1</v>
      </c>
      <c r="E98" s="7">
        <v>10.199999999999999</v>
      </c>
      <c r="F98" s="61">
        <v>42.5</v>
      </c>
      <c r="G98" s="61">
        <v>10</v>
      </c>
      <c r="H98" s="8" t="s">
        <v>80</v>
      </c>
      <c r="I98" s="8" t="s">
        <v>49</v>
      </c>
    </row>
    <row r="99" spans="1:9" ht="22.5" customHeight="1" x14ac:dyDescent="0.25">
      <c r="A99" s="5" t="s">
        <v>19</v>
      </c>
      <c r="B99" s="20">
        <v>40</v>
      </c>
      <c r="C99" s="53">
        <v>3</v>
      </c>
      <c r="D99" s="7">
        <v>0.2</v>
      </c>
      <c r="E99" s="7">
        <v>19.5</v>
      </c>
      <c r="F99" s="61">
        <v>91.9</v>
      </c>
      <c r="G99" s="61">
        <v>3</v>
      </c>
      <c r="H99" s="8">
        <v>701</v>
      </c>
      <c r="I99" s="8">
        <v>2010</v>
      </c>
    </row>
    <row r="100" spans="1:9" ht="20.25" customHeight="1" x14ac:dyDescent="0.25">
      <c r="A100" s="5" t="s">
        <v>20</v>
      </c>
      <c r="B100" s="20">
        <v>50</v>
      </c>
      <c r="C100" s="56">
        <v>3.2</v>
      </c>
      <c r="D100" s="15">
        <v>0.4</v>
      </c>
      <c r="E100" s="15">
        <v>20.6</v>
      </c>
      <c r="F100" s="66">
        <v>98.9</v>
      </c>
      <c r="G100" s="66">
        <v>4</v>
      </c>
      <c r="H100" s="8">
        <v>702</v>
      </c>
      <c r="I100" s="8">
        <v>2010</v>
      </c>
    </row>
    <row r="101" spans="1:9" ht="29.25" customHeight="1" x14ac:dyDescent="0.25">
      <c r="A101" s="42" t="s">
        <v>16</v>
      </c>
      <c r="B101" s="40">
        <f>SUM(B94:B100)</f>
        <v>920</v>
      </c>
      <c r="C101" s="17">
        <f>SUM(C94:C100)</f>
        <v>43.13000000000001</v>
      </c>
      <c r="D101" s="17">
        <f>SUM(D94:D100)</f>
        <v>31.62</v>
      </c>
      <c r="E101" s="17">
        <f>SUM(E94:E100)</f>
        <v>132.57000000000002</v>
      </c>
      <c r="F101" s="59">
        <f>SUM(F94:F100)</f>
        <v>881.03</v>
      </c>
      <c r="G101" s="59">
        <f>G88+G89+G90+G91+G94+G95+G96+G97+G98+G99+G100</f>
        <v>168.9</v>
      </c>
      <c r="H101" s="11" t="s">
        <v>17</v>
      </c>
      <c r="I101" s="11" t="s">
        <v>17</v>
      </c>
    </row>
    <row r="102" spans="1:9" x14ac:dyDescent="0.25">
      <c r="A102" s="100" t="s">
        <v>21</v>
      </c>
      <c r="B102" s="101"/>
      <c r="C102" s="17">
        <f>C101+C92</f>
        <v>54.310000000000009</v>
      </c>
      <c r="D102" s="17">
        <f>D101+D92</f>
        <v>47.44</v>
      </c>
      <c r="E102" s="17">
        <f>E101+E92</f>
        <v>220.12</v>
      </c>
      <c r="F102" s="59">
        <f>F101+F92</f>
        <v>1467.5</v>
      </c>
      <c r="G102" s="64"/>
      <c r="H102" s="11" t="s">
        <v>17</v>
      </c>
      <c r="I102" s="11" t="s">
        <v>17</v>
      </c>
    </row>
    <row r="103" spans="1:9" x14ac:dyDescent="0.25">
      <c r="A103" s="96"/>
      <c r="B103" s="96"/>
      <c r="C103" s="82"/>
      <c r="D103" s="82"/>
      <c r="E103" s="82"/>
      <c r="F103" s="64"/>
      <c r="G103" s="64"/>
      <c r="H103" s="11"/>
      <c r="I103" s="11"/>
    </row>
    <row r="104" spans="1:9" x14ac:dyDescent="0.25">
      <c r="A104" s="102" t="s">
        <v>27</v>
      </c>
      <c r="B104" s="102"/>
      <c r="C104" s="102"/>
      <c r="D104" s="102"/>
      <c r="E104" s="102"/>
      <c r="F104" s="102"/>
      <c r="G104" s="102"/>
      <c r="H104" s="102"/>
      <c r="I104" s="102"/>
    </row>
    <row r="105" spans="1:9" ht="18.75" customHeight="1" x14ac:dyDescent="0.25">
      <c r="A105" s="103" t="s">
        <v>4</v>
      </c>
      <c r="B105" s="103" t="s">
        <v>5</v>
      </c>
      <c r="C105" s="97" t="s">
        <v>6</v>
      </c>
      <c r="D105" s="98"/>
      <c r="E105" s="98"/>
      <c r="F105" s="103" t="s">
        <v>7</v>
      </c>
      <c r="G105" s="87" t="s">
        <v>104</v>
      </c>
      <c r="H105" s="105" t="s">
        <v>8</v>
      </c>
      <c r="I105" s="105" t="s">
        <v>9</v>
      </c>
    </row>
    <row r="106" spans="1:9" x14ac:dyDescent="0.25">
      <c r="A106" s="104"/>
      <c r="B106" s="104"/>
      <c r="C106" s="89" t="s">
        <v>10</v>
      </c>
      <c r="D106" s="89" t="s">
        <v>11</v>
      </c>
      <c r="E106" s="89" t="s">
        <v>12</v>
      </c>
      <c r="F106" s="104"/>
      <c r="G106" s="88" t="s">
        <v>105</v>
      </c>
      <c r="H106" s="106"/>
      <c r="I106" s="106"/>
    </row>
    <row r="107" spans="1:9" s="1" customFormat="1" ht="21.75" customHeight="1" x14ac:dyDescent="0.25">
      <c r="A107" s="83"/>
      <c r="B107" s="83"/>
      <c r="C107" s="82"/>
      <c r="D107" s="82"/>
      <c r="E107" s="82"/>
      <c r="F107" s="64"/>
      <c r="G107" s="64"/>
      <c r="H107" s="11"/>
      <c r="I107" s="11"/>
    </row>
    <row r="108" spans="1:9" x14ac:dyDescent="0.25">
      <c r="A108" s="97" t="s">
        <v>13</v>
      </c>
      <c r="B108" s="98"/>
      <c r="C108" s="98"/>
      <c r="D108" s="98"/>
      <c r="E108" s="98"/>
      <c r="F108" s="98"/>
      <c r="G108" s="98"/>
      <c r="H108" s="98"/>
      <c r="I108" s="99"/>
    </row>
    <row r="109" spans="1:9" ht="30" customHeight="1" x14ac:dyDescent="0.25">
      <c r="A109" s="5" t="s">
        <v>93</v>
      </c>
      <c r="B109" s="6">
        <v>250</v>
      </c>
      <c r="C109" s="7">
        <v>6.36</v>
      </c>
      <c r="D109" s="7">
        <v>11.14</v>
      </c>
      <c r="E109" s="7">
        <v>34.770000000000003</v>
      </c>
      <c r="F109" s="61">
        <v>310.45</v>
      </c>
      <c r="G109" s="61">
        <v>20.9</v>
      </c>
      <c r="H109" s="8" t="s">
        <v>91</v>
      </c>
      <c r="I109" s="8" t="s">
        <v>49</v>
      </c>
    </row>
    <row r="110" spans="1:9" ht="23.25" customHeight="1" x14ac:dyDescent="0.25">
      <c r="A110" s="5" t="s">
        <v>92</v>
      </c>
      <c r="B110" s="6" t="s">
        <v>44</v>
      </c>
      <c r="C110" s="7">
        <v>7.7</v>
      </c>
      <c r="D110" s="7">
        <v>12.6</v>
      </c>
      <c r="E110" s="7">
        <v>28.5</v>
      </c>
      <c r="F110" s="61">
        <v>245.8</v>
      </c>
      <c r="G110" s="61">
        <v>25</v>
      </c>
      <c r="H110" s="8" t="s">
        <v>28</v>
      </c>
      <c r="I110" s="8" t="s">
        <v>15</v>
      </c>
    </row>
    <row r="111" spans="1:9" x14ac:dyDescent="0.25">
      <c r="A111" s="5" t="s">
        <v>50</v>
      </c>
      <c r="B111" s="6">
        <v>207</v>
      </c>
      <c r="C111" s="7">
        <v>0.3</v>
      </c>
      <c r="D111" s="7">
        <v>0</v>
      </c>
      <c r="E111" s="7">
        <v>10.58</v>
      </c>
      <c r="F111" s="61">
        <v>43.52</v>
      </c>
      <c r="G111" s="61">
        <v>10</v>
      </c>
      <c r="H111" s="8" t="s">
        <v>51</v>
      </c>
      <c r="I111" s="8" t="s">
        <v>49</v>
      </c>
    </row>
    <row r="112" spans="1:9" x14ac:dyDescent="0.25">
      <c r="A112" s="42" t="s">
        <v>16</v>
      </c>
      <c r="B112" s="41">
        <v>532</v>
      </c>
      <c r="C112" s="17">
        <f>SUM(C109:C111)</f>
        <v>14.360000000000001</v>
      </c>
      <c r="D112" s="17">
        <f>SUM(D109:D111)</f>
        <v>23.740000000000002</v>
      </c>
      <c r="E112" s="17">
        <f>SUM(E109:E111)</f>
        <v>73.850000000000009</v>
      </c>
      <c r="F112" s="59">
        <f>SUM(F109:F111)</f>
        <v>599.77</v>
      </c>
      <c r="G112" s="64"/>
      <c r="H112" s="11" t="s">
        <v>17</v>
      </c>
      <c r="I112" s="11" t="s">
        <v>17</v>
      </c>
    </row>
    <row r="113" spans="1:9" x14ac:dyDescent="0.25">
      <c r="A113" s="97" t="s">
        <v>18</v>
      </c>
      <c r="B113" s="98"/>
      <c r="C113" s="98"/>
      <c r="D113" s="98"/>
      <c r="E113" s="98"/>
      <c r="F113" s="98"/>
      <c r="G113" s="98"/>
      <c r="H113" s="98"/>
      <c r="I113" s="99"/>
    </row>
    <row r="114" spans="1:9" ht="36" customHeight="1" x14ac:dyDescent="0.25">
      <c r="A114" s="12" t="s">
        <v>75</v>
      </c>
      <c r="B114" s="13">
        <v>100</v>
      </c>
      <c r="C114" s="14">
        <v>1</v>
      </c>
      <c r="D114" s="14">
        <v>6</v>
      </c>
      <c r="E114" s="14">
        <v>3.5</v>
      </c>
      <c r="F114" s="71">
        <v>70.66</v>
      </c>
      <c r="G114" s="65">
        <v>25</v>
      </c>
      <c r="H114" s="8">
        <v>24</v>
      </c>
      <c r="I114" s="8" t="s">
        <v>47</v>
      </c>
    </row>
    <row r="115" spans="1:9" ht="27.75" customHeight="1" x14ac:dyDescent="0.25">
      <c r="A115" s="5" t="s">
        <v>94</v>
      </c>
      <c r="B115" s="6">
        <v>250</v>
      </c>
      <c r="C115" s="7">
        <v>2</v>
      </c>
      <c r="D115" s="7">
        <v>5</v>
      </c>
      <c r="E115" s="7">
        <v>13</v>
      </c>
      <c r="F115" s="61">
        <v>105.63</v>
      </c>
      <c r="G115" s="61">
        <v>20</v>
      </c>
      <c r="H115" s="8" t="s">
        <v>95</v>
      </c>
      <c r="I115" s="8" t="s">
        <v>49</v>
      </c>
    </row>
    <row r="116" spans="1:9" ht="21.75" customHeight="1" x14ac:dyDescent="0.25">
      <c r="A116" s="5" t="s">
        <v>107</v>
      </c>
      <c r="B116" s="6" t="s">
        <v>103</v>
      </c>
      <c r="C116" s="7">
        <v>17.7</v>
      </c>
      <c r="D116" s="7">
        <v>14.22</v>
      </c>
      <c r="E116" s="7">
        <v>8.9</v>
      </c>
      <c r="F116" s="61">
        <v>212.7</v>
      </c>
      <c r="G116" s="61">
        <v>36</v>
      </c>
      <c r="H116" s="8" t="s">
        <v>56</v>
      </c>
      <c r="I116" s="8" t="s">
        <v>57</v>
      </c>
    </row>
    <row r="117" spans="1:9" ht="23.25" customHeight="1" x14ac:dyDescent="0.25">
      <c r="A117" s="5" t="s">
        <v>72</v>
      </c>
      <c r="B117" s="54">
        <v>180</v>
      </c>
      <c r="C117" s="7">
        <v>6.48</v>
      </c>
      <c r="D117" s="7">
        <v>5.87</v>
      </c>
      <c r="E117" s="7">
        <v>39.35</v>
      </c>
      <c r="F117" s="61">
        <v>235.92</v>
      </c>
      <c r="G117" s="61">
        <v>15</v>
      </c>
      <c r="H117" s="8">
        <v>203</v>
      </c>
      <c r="I117" s="8" t="s">
        <v>47</v>
      </c>
    </row>
    <row r="118" spans="1:9" s="1" customFormat="1" ht="21.75" customHeight="1" x14ac:dyDescent="0.25">
      <c r="A118" s="5" t="s">
        <v>124</v>
      </c>
      <c r="B118" s="6" t="s">
        <v>14</v>
      </c>
      <c r="C118" s="7">
        <v>0.16</v>
      </c>
      <c r="D118" s="7">
        <v>0.08</v>
      </c>
      <c r="E118" s="7">
        <v>7.18</v>
      </c>
      <c r="F118" s="61">
        <v>30.08</v>
      </c>
      <c r="G118" s="61">
        <v>10</v>
      </c>
      <c r="H118" s="8" t="s">
        <v>125</v>
      </c>
      <c r="I118" s="8" t="s">
        <v>49</v>
      </c>
    </row>
    <row r="119" spans="1:9" ht="24.75" customHeight="1" x14ac:dyDescent="0.25">
      <c r="A119" s="5" t="s">
        <v>19</v>
      </c>
      <c r="B119" s="20">
        <v>40</v>
      </c>
      <c r="C119" s="53">
        <v>3</v>
      </c>
      <c r="D119" s="7">
        <v>0.2</v>
      </c>
      <c r="E119" s="7">
        <v>19.5</v>
      </c>
      <c r="F119" s="61">
        <v>91.9</v>
      </c>
      <c r="G119" s="66">
        <v>3</v>
      </c>
      <c r="H119" s="8">
        <v>701</v>
      </c>
      <c r="I119" s="8">
        <v>2010</v>
      </c>
    </row>
    <row r="120" spans="1:9" ht="22.5" customHeight="1" x14ac:dyDescent="0.25">
      <c r="A120" s="5" t="s">
        <v>20</v>
      </c>
      <c r="B120" s="20">
        <v>50</v>
      </c>
      <c r="C120" s="56">
        <v>3.2</v>
      </c>
      <c r="D120" s="15">
        <v>0.4</v>
      </c>
      <c r="E120" s="15">
        <v>20.6</v>
      </c>
      <c r="F120" s="66">
        <v>98.9</v>
      </c>
      <c r="G120" s="67">
        <v>4</v>
      </c>
      <c r="H120" s="8">
        <v>702</v>
      </c>
      <c r="I120" s="8">
        <v>2010</v>
      </c>
    </row>
    <row r="121" spans="1:9" ht="30.75" customHeight="1" x14ac:dyDescent="0.25">
      <c r="A121" s="42" t="s">
        <v>16</v>
      </c>
      <c r="B121" s="40">
        <f>SUM(B117:B120)+130+B115+B114</f>
        <v>750</v>
      </c>
      <c r="C121" s="17">
        <f>SUM(C114:C120)</f>
        <v>33.54</v>
      </c>
      <c r="D121" s="17">
        <f>SUM(D114:D120)</f>
        <v>31.769999999999996</v>
      </c>
      <c r="E121" s="17">
        <f>SUM(E114:E120)</f>
        <v>112.03</v>
      </c>
      <c r="F121" s="59">
        <f>SUM(F114:F120)</f>
        <v>845.79</v>
      </c>
      <c r="G121" s="59">
        <f>G109+G110+G111+G114+G115+G116+G117+G118+G119+G120</f>
        <v>168.9</v>
      </c>
      <c r="H121" s="11" t="s">
        <v>17</v>
      </c>
      <c r="I121" s="11" t="s">
        <v>17</v>
      </c>
    </row>
    <row r="122" spans="1:9" x14ac:dyDescent="0.25">
      <c r="A122" s="100" t="s">
        <v>21</v>
      </c>
      <c r="B122" s="101"/>
      <c r="C122" s="17">
        <f>C121+C112</f>
        <v>47.9</v>
      </c>
      <c r="D122" s="17">
        <f>D121+D112</f>
        <v>55.51</v>
      </c>
      <c r="E122" s="17">
        <f>E121+E112</f>
        <v>185.88</v>
      </c>
      <c r="F122" s="59">
        <f>F121+F112</f>
        <v>1445.56</v>
      </c>
      <c r="G122" s="64"/>
      <c r="H122" s="11" t="s">
        <v>17</v>
      </c>
      <c r="I122" s="11" t="s">
        <v>17</v>
      </c>
    </row>
    <row r="123" spans="1:9" s="1" customFormat="1" ht="21.75" customHeight="1" x14ac:dyDescent="0.25">
      <c r="A123" s="83"/>
      <c r="B123" s="83"/>
      <c r="C123" s="82"/>
      <c r="D123" s="82"/>
      <c r="E123" s="82"/>
      <c r="F123" s="64"/>
      <c r="G123" s="64"/>
      <c r="H123" s="11"/>
      <c r="I123" s="11"/>
    </row>
    <row r="124" spans="1:9" x14ac:dyDescent="0.25">
      <c r="A124" s="102" t="s">
        <v>29</v>
      </c>
      <c r="B124" s="102"/>
      <c r="C124" s="102"/>
      <c r="D124" s="102"/>
      <c r="E124" s="102"/>
      <c r="F124" s="102"/>
      <c r="G124" s="102"/>
      <c r="H124" s="102"/>
      <c r="I124" s="102"/>
    </row>
    <row r="125" spans="1:9" ht="18.75" customHeight="1" x14ac:dyDescent="0.25">
      <c r="A125" s="103" t="s">
        <v>4</v>
      </c>
      <c r="B125" s="103" t="s">
        <v>5</v>
      </c>
      <c r="C125" s="97" t="s">
        <v>6</v>
      </c>
      <c r="D125" s="98"/>
      <c r="E125" s="98"/>
      <c r="F125" s="103" t="s">
        <v>7</v>
      </c>
      <c r="G125" s="50" t="s">
        <v>104</v>
      </c>
      <c r="H125" s="105" t="s">
        <v>8</v>
      </c>
      <c r="I125" s="105" t="s">
        <v>9</v>
      </c>
    </row>
    <row r="126" spans="1:9" x14ac:dyDescent="0.25">
      <c r="A126" s="104"/>
      <c r="B126" s="104"/>
      <c r="C126" s="41" t="s">
        <v>10</v>
      </c>
      <c r="D126" s="41" t="s">
        <v>11</v>
      </c>
      <c r="E126" s="41" t="s">
        <v>12</v>
      </c>
      <c r="F126" s="104"/>
      <c r="G126" s="51" t="s">
        <v>105</v>
      </c>
      <c r="H126" s="106"/>
      <c r="I126" s="106"/>
    </row>
    <row r="127" spans="1:9" x14ac:dyDescent="0.25">
      <c r="A127" s="97" t="s">
        <v>13</v>
      </c>
      <c r="B127" s="98"/>
      <c r="C127" s="98"/>
      <c r="D127" s="98"/>
      <c r="E127" s="98"/>
      <c r="F127" s="98"/>
      <c r="G127" s="98"/>
      <c r="H127" s="98"/>
      <c r="I127" s="99"/>
    </row>
    <row r="128" spans="1:9" ht="26.25" customHeight="1" x14ac:dyDescent="0.25">
      <c r="A128" s="5" t="s">
        <v>61</v>
      </c>
      <c r="B128" s="6">
        <v>250</v>
      </c>
      <c r="C128" s="7">
        <v>10.37</v>
      </c>
      <c r="D128" s="7">
        <v>12.62</v>
      </c>
      <c r="E128" s="7">
        <v>34.5</v>
      </c>
      <c r="F128" s="61">
        <v>293.12</v>
      </c>
      <c r="G128" s="61">
        <v>21.9</v>
      </c>
      <c r="H128" s="8" t="s">
        <v>62</v>
      </c>
      <c r="I128" s="8" t="s">
        <v>49</v>
      </c>
    </row>
    <row r="129" spans="1:9" ht="27.75" customHeight="1" x14ac:dyDescent="0.25">
      <c r="A129" s="5" t="s">
        <v>63</v>
      </c>
      <c r="B129" s="6">
        <v>100</v>
      </c>
      <c r="C129" s="7">
        <v>0.4</v>
      </c>
      <c r="D129" s="7">
        <v>0.4</v>
      </c>
      <c r="E129" s="7">
        <v>9.5</v>
      </c>
      <c r="F129" s="61">
        <v>45.6</v>
      </c>
      <c r="G129" s="61">
        <v>20</v>
      </c>
      <c r="H129" s="8">
        <v>338</v>
      </c>
      <c r="I129" s="8" t="s">
        <v>47</v>
      </c>
    </row>
    <row r="130" spans="1:9" ht="21" customHeight="1" x14ac:dyDescent="0.25">
      <c r="A130" s="5" t="s">
        <v>19</v>
      </c>
      <c r="B130" s="6">
        <v>50</v>
      </c>
      <c r="C130" s="7">
        <v>3.7</v>
      </c>
      <c r="D130" s="7">
        <v>0.3</v>
      </c>
      <c r="E130" s="7">
        <v>24.3</v>
      </c>
      <c r="F130" s="61">
        <v>114.8</v>
      </c>
      <c r="G130" s="66">
        <v>4</v>
      </c>
      <c r="H130" s="8">
        <v>701</v>
      </c>
      <c r="I130" s="8">
        <v>2010</v>
      </c>
    </row>
    <row r="131" spans="1:9" ht="30" customHeight="1" x14ac:dyDescent="0.25">
      <c r="A131" s="5" t="s">
        <v>64</v>
      </c>
      <c r="B131" s="6">
        <v>200</v>
      </c>
      <c r="C131" s="15">
        <v>0.2</v>
      </c>
      <c r="D131" s="15">
        <v>0</v>
      </c>
      <c r="E131" s="15">
        <v>10.38</v>
      </c>
      <c r="F131" s="66">
        <v>42.32</v>
      </c>
      <c r="G131" s="67">
        <v>10</v>
      </c>
      <c r="H131" s="8" t="s">
        <v>66</v>
      </c>
      <c r="I131" s="8" t="s">
        <v>49</v>
      </c>
    </row>
    <row r="132" spans="1:9" ht="27" customHeight="1" x14ac:dyDescent="0.25">
      <c r="A132" s="42" t="s">
        <v>16</v>
      </c>
      <c r="B132" s="41">
        <f>SUM(B128:B131)</f>
        <v>600</v>
      </c>
      <c r="C132" s="17">
        <f>SUM(C128:C131)</f>
        <v>14.669999999999998</v>
      </c>
      <c r="D132" s="17">
        <f>SUM(D128:D131)</f>
        <v>13.32</v>
      </c>
      <c r="E132" s="17">
        <f>SUM(E128:E131)</f>
        <v>78.679999999999993</v>
      </c>
      <c r="F132" s="59">
        <f>SUM(F128:F131)</f>
        <v>495.84000000000003</v>
      </c>
      <c r="G132" s="64"/>
      <c r="H132" s="11" t="s">
        <v>17</v>
      </c>
      <c r="I132" s="11" t="s">
        <v>17</v>
      </c>
    </row>
    <row r="133" spans="1:9" x14ac:dyDescent="0.25">
      <c r="A133" s="97" t="s">
        <v>18</v>
      </c>
      <c r="B133" s="98"/>
      <c r="C133" s="98"/>
      <c r="D133" s="98"/>
      <c r="E133" s="98"/>
      <c r="F133" s="98"/>
      <c r="G133" s="98"/>
      <c r="H133" s="98"/>
      <c r="I133" s="99"/>
    </row>
    <row r="134" spans="1:9" ht="29.25" customHeight="1" x14ac:dyDescent="0.25">
      <c r="A134" s="12" t="s">
        <v>52</v>
      </c>
      <c r="B134" s="13">
        <v>100</v>
      </c>
      <c r="C134" s="14">
        <v>0.83</v>
      </c>
      <c r="D134" s="14">
        <v>0.17</v>
      </c>
      <c r="E134" s="14">
        <v>2.52</v>
      </c>
      <c r="F134" s="71">
        <v>14.16</v>
      </c>
      <c r="G134" s="65">
        <v>25</v>
      </c>
      <c r="H134" s="8" t="s">
        <v>53</v>
      </c>
      <c r="I134" s="8" t="s">
        <v>49</v>
      </c>
    </row>
    <row r="135" spans="1:9" ht="28.5" customHeight="1" x14ac:dyDescent="0.25">
      <c r="A135" s="5" t="s">
        <v>76</v>
      </c>
      <c r="B135" s="6">
        <v>250</v>
      </c>
      <c r="C135" s="7">
        <v>5.75</v>
      </c>
      <c r="D135" s="7">
        <v>5.5</v>
      </c>
      <c r="E135" s="7">
        <v>19</v>
      </c>
      <c r="F135" s="61">
        <v>147.25</v>
      </c>
      <c r="G135" s="61">
        <v>20</v>
      </c>
      <c r="H135" s="8" t="s">
        <v>77</v>
      </c>
      <c r="I135" s="8" t="s">
        <v>49</v>
      </c>
    </row>
    <row r="136" spans="1:9" s="1" customFormat="1" ht="21.75" customHeight="1" x14ac:dyDescent="0.25">
      <c r="A136" s="5" t="s">
        <v>118</v>
      </c>
      <c r="B136" s="6">
        <v>200</v>
      </c>
      <c r="C136" s="7">
        <v>13.2</v>
      </c>
      <c r="D136" s="7">
        <v>17.8</v>
      </c>
      <c r="E136" s="7">
        <v>37.5</v>
      </c>
      <c r="F136" s="61">
        <v>363</v>
      </c>
      <c r="G136" s="61">
        <v>50</v>
      </c>
      <c r="H136" s="8">
        <v>458</v>
      </c>
      <c r="I136" s="8" t="s">
        <v>116</v>
      </c>
    </row>
    <row r="137" spans="1:9" ht="25.5" customHeight="1" x14ac:dyDescent="0.25">
      <c r="A137" s="5" t="s">
        <v>59</v>
      </c>
      <c r="B137" s="6">
        <v>200</v>
      </c>
      <c r="C137" s="7">
        <v>0.5</v>
      </c>
      <c r="D137" s="7">
        <v>0</v>
      </c>
      <c r="E137" s="7">
        <v>19.8</v>
      </c>
      <c r="F137" s="61">
        <v>81</v>
      </c>
      <c r="G137" s="61">
        <v>10</v>
      </c>
      <c r="H137" s="8" t="s">
        <v>60</v>
      </c>
      <c r="I137" s="8" t="s">
        <v>49</v>
      </c>
    </row>
    <row r="138" spans="1:9" ht="27.75" customHeight="1" x14ac:dyDescent="0.25">
      <c r="A138" s="5" t="s">
        <v>19</v>
      </c>
      <c r="B138" s="6">
        <v>40</v>
      </c>
      <c r="C138" s="7">
        <v>3</v>
      </c>
      <c r="D138" s="7">
        <v>0.2</v>
      </c>
      <c r="E138" s="7">
        <v>19.5</v>
      </c>
      <c r="F138" s="61">
        <v>91.9</v>
      </c>
      <c r="G138" s="66">
        <v>4</v>
      </c>
      <c r="H138" s="8">
        <v>701</v>
      </c>
      <c r="I138" s="8">
        <v>2010</v>
      </c>
    </row>
    <row r="139" spans="1:9" ht="26.25" customHeight="1" x14ac:dyDescent="0.25">
      <c r="A139" s="5" t="s">
        <v>20</v>
      </c>
      <c r="B139" s="6">
        <v>40</v>
      </c>
      <c r="C139" s="15">
        <v>2.5</v>
      </c>
      <c r="D139" s="15">
        <v>0.4</v>
      </c>
      <c r="E139" s="15">
        <v>16.5</v>
      </c>
      <c r="F139" s="66">
        <v>79.2</v>
      </c>
      <c r="G139" s="67">
        <v>4</v>
      </c>
      <c r="H139" s="8">
        <v>702</v>
      </c>
      <c r="I139" s="8">
        <v>2010</v>
      </c>
    </row>
    <row r="140" spans="1:9" ht="26.25" customHeight="1" x14ac:dyDescent="0.25">
      <c r="A140" s="42" t="s">
        <v>16</v>
      </c>
      <c r="B140" s="41">
        <f>SUM(B134:B139)</f>
        <v>830</v>
      </c>
      <c r="C140" s="17">
        <f>SUM(C134:C139)</f>
        <v>25.78</v>
      </c>
      <c r="D140" s="17">
        <f>SUM(D134:D139)</f>
        <v>24.069999999999997</v>
      </c>
      <c r="E140" s="17">
        <f>SUM(E134:E139)</f>
        <v>114.82</v>
      </c>
      <c r="F140" s="59">
        <f>SUM(F134:F139)</f>
        <v>776.51</v>
      </c>
      <c r="G140" s="59">
        <f>G139+G138+G137+G136+G135+G134+G128+G129+G130+G131</f>
        <v>168.9</v>
      </c>
      <c r="H140" s="11" t="s">
        <v>17</v>
      </c>
      <c r="I140" s="11" t="s">
        <v>17</v>
      </c>
    </row>
    <row r="141" spans="1:9" x14ac:dyDescent="0.25">
      <c r="A141" s="100" t="s">
        <v>21</v>
      </c>
      <c r="B141" s="101"/>
      <c r="C141" s="17">
        <f>C140+C132</f>
        <v>40.450000000000003</v>
      </c>
      <c r="D141" s="17">
        <f>D140+D132</f>
        <v>37.39</v>
      </c>
      <c r="E141" s="17">
        <f>E140+E132</f>
        <v>193.5</v>
      </c>
      <c r="F141" s="59">
        <f>F140+F132</f>
        <v>1272.3499999999999</v>
      </c>
      <c r="G141" s="64"/>
      <c r="H141" s="11" t="s">
        <v>17</v>
      </c>
      <c r="I141" s="11" t="s">
        <v>17</v>
      </c>
    </row>
    <row r="142" spans="1:9" s="1" customFormat="1" ht="21.75" customHeight="1" x14ac:dyDescent="0.25">
      <c r="A142" s="83"/>
      <c r="B142" s="83"/>
      <c r="C142" s="82"/>
      <c r="D142" s="82"/>
      <c r="E142" s="82"/>
      <c r="F142" s="64"/>
      <c r="G142" s="64"/>
      <c r="H142" s="11"/>
      <c r="I142" s="11"/>
    </row>
    <row r="143" spans="1:9" x14ac:dyDescent="0.25">
      <c r="A143" s="102" t="s">
        <v>30</v>
      </c>
      <c r="B143" s="102"/>
      <c r="C143" s="102"/>
      <c r="D143" s="102"/>
      <c r="E143" s="102"/>
      <c r="F143" s="102"/>
      <c r="G143" s="102"/>
      <c r="H143" s="102"/>
      <c r="I143" s="102"/>
    </row>
    <row r="144" spans="1:9" ht="18.75" customHeight="1" x14ac:dyDescent="0.25">
      <c r="A144" s="103" t="s">
        <v>4</v>
      </c>
      <c r="B144" s="103" t="s">
        <v>5</v>
      </c>
      <c r="C144" s="97" t="s">
        <v>6</v>
      </c>
      <c r="D144" s="98"/>
      <c r="E144" s="98"/>
      <c r="F144" s="103" t="s">
        <v>7</v>
      </c>
      <c r="G144" s="50" t="s">
        <v>104</v>
      </c>
      <c r="H144" s="105" t="s">
        <v>8</v>
      </c>
      <c r="I144" s="105" t="s">
        <v>9</v>
      </c>
    </row>
    <row r="145" spans="1:9" x14ac:dyDescent="0.25">
      <c r="A145" s="104"/>
      <c r="B145" s="104"/>
      <c r="C145" s="41" t="s">
        <v>10</v>
      </c>
      <c r="D145" s="41" t="s">
        <v>11</v>
      </c>
      <c r="E145" s="41" t="s">
        <v>12</v>
      </c>
      <c r="F145" s="104"/>
      <c r="G145" s="51" t="s">
        <v>105</v>
      </c>
      <c r="H145" s="106"/>
      <c r="I145" s="106"/>
    </row>
    <row r="146" spans="1:9" x14ac:dyDescent="0.25">
      <c r="A146" s="97" t="s">
        <v>13</v>
      </c>
      <c r="B146" s="98"/>
      <c r="C146" s="98"/>
      <c r="D146" s="98"/>
      <c r="E146" s="98"/>
      <c r="F146" s="98"/>
      <c r="G146" s="98"/>
      <c r="H146" s="98"/>
      <c r="I146" s="99"/>
    </row>
    <row r="147" spans="1:9" ht="36.75" customHeight="1" x14ac:dyDescent="0.25">
      <c r="A147" s="5" t="s">
        <v>96</v>
      </c>
      <c r="B147" s="54">
        <v>250</v>
      </c>
      <c r="C147" s="7">
        <v>14.5</v>
      </c>
      <c r="D147" s="7">
        <v>10.75</v>
      </c>
      <c r="E147" s="7">
        <v>75.87</v>
      </c>
      <c r="F147" s="61">
        <v>458.12</v>
      </c>
      <c r="G147" s="61">
        <v>30.9</v>
      </c>
      <c r="H147" s="8">
        <v>188</v>
      </c>
      <c r="I147" s="8" t="s">
        <v>47</v>
      </c>
    </row>
    <row r="148" spans="1:9" ht="36.75" customHeight="1" x14ac:dyDescent="0.25">
      <c r="A148" s="5" t="s">
        <v>42</v>
      </c>
      <c r="B148" s="58">
        <v>50</v>
      </c>
      <c r="C148" s="53">
        <v>0.9</v>
      </c>
      <c r="D148" s="7">
        <v>2.2000000000000002</v>
      </c>
      <c r="E148" s="7">
        <v>6.7</v>
      </c>
      <c r="F148" s="61">
        <v>50.8</v>
      </c>
      <c r="G148" s="61">
        <v>10</v>
      </c>
      <c r="H148" s="8">
        <v>327</v>
      </c>
      <c r="I148" s="8" t="s">
        <v>47</v>
      </c>
    </row>
    <row r="149" spans="1:9" ht="21.75" customHeight="1" x14ac:dyDescent="0.25">
      <c r="A149" s="5" t="s">
        <v>50</v>
      </c>
      <c r="B149" s="55">
        <v>207</v>
      </c>
      <c r="C149" s="7">
        <v>0.3</v>
      </c>
      <c r="D149" s="7">
        <v>0</v>
      </c>
      <c r="E149" s="7">
        <v>10.58</v>
      </c>
      <c r="F149" s="61">
        <v>43.52</v>
      </c>
      <c r="G149" s="61">
        <v>10</v>
      </c>
      <c r="H149" s="8" t="s">
        <v>51</v>
      </c>
      <c r="I149" s="8" t="s">
        <v>49</v>
      </c>
    </row>
    <row r="150" spans="1:9" ht="24" customHeight="1" x14ac:dyDescent="0.25">
      <c r="A150" s="5" t="s">
        <v>19</v>
      </c>
      <c r="B150" s="6">
        <v>50</v>
      </c>
      <c r="C150" s="7">
        <v>3.7</v>
      </c>
      <c r="D150" s="7">
        <v>0.3</v>
      </c>
      <c r="E150" s="7">
        <v>24.3</v>
      </c>
      <c r="F150" s="61">
        <v>114.8</v>
      </c>
      <c r="G150" s="61">
        <v>4</v>
      </c>
      <c r="H150" s="8">
        <v>701</v>
      </c>
      <c r="I150" s="8">
        <v>2010</v>
      </c>
    </row>
    <row r="151" spans="1:9" ht="24.75" customHeight="1" x14ac:dyDescent="0.25">
      <c r="A151" s="42" t="s">
        <v>16</v>
      </c>
      <c r="B151" s="48">
        <f>SUM(B147:B150)</f>
        <v>557</v>
      </c>
      <c r="C151" s="10">
        <f>SUM(C147:C150)</f>
        <v>19.400000000000002</v>
      </c>
      <c r="D151" s="10">
        <f>SUM(D147:D150)</f>
        <v>13.25</v>
      </c>
      <c r="E151" s="10">
        <f>SUM(E147:E150)</f>
        <v>117.45</v>
      </c>
      <c r="F151" s="70">
        <f>SUM(F147:F150)</f>
        <v>667.24</v>
      </c>
      <c r="G151" s="64"/>
      <c r="H151" s="11" t="s">
        <v>17</v>
      </c>
      <c r="I151" s="11" t="s">
        <v>17</v>
      </c>
    </row>
    <row r="152" spans="1:9" x14ac:dyDescent="0.25">
      <c r="A152" s="97" t="s">
        <v>18</v>
      </c>
      <c r="B152" s="98"/>
      <c r="C152" s="98"/>
      <c r="D152" s="98"/>
      <c r="E152" s="98"/>
      <c r="F152" s="98"/>
      <c r="G152" s="98"/>
      <c r="H152" s="98"/>
      <c r="I152" s="99"/>
    </row>
    <row r="153" spans="1:9" ht="27.75" customHeight="1" x14ac:dyDescent="0.25">
      <c r="A153" s="12" t="s">
        <v>69</v>
      </c>
      <c r="B153" s="13">
        <v>100</v>
      </c>
      <c r="C153" s="14">
        <v>1.1599999999999999</v>
      </c>
      <c r="D153" s="14">
        <v>0.17</v>
      </c>
      <c r="E153" s="14">
        <v>3.83</v>
      </c>
      <c r="F153" s="71">
        <v>21.33</v>
      </c>
      <c r="G153" s="65">
        <v>25</v>
      </c>
      <c r="H153" s="8" t="s">
        <v>70</v>
      </c>
      <c r="I153" s="8" t="s">
        <v>49</v>
      </c>
    </row>
    <row r="154" spans="1:9" ht="27" customHeight="1" x14ac:dyDescent="0.25">
      <c r="A154" s="5" t="s">
        <v>81</v>
      </c>
      <c r="B154" s="6">
        <v>250</v>
      </c>
      <c r="C154" s="7">
        <v>1.75</v>
      </c>
      <c r="D154" s="7">
        <v>5</v>
      </c>
      <c r="E154" s="7">
        <v>11.13</v>
      </c>
      <c r="F154" s="61">
        <v>92.5</v>
      </c>
      <c r="G154" s="61">
        <v>20</v>
      </c>
      <c r="H154" s="8" t="s">
        <v>82</v>
      </c>
      <c r="I154" s="8" t="s">
        <v>49</v>
      </c>
    </row>
    <row r="155" spans="1:9" ht="21.75" customHeight="1" x14ac:dyDescent="0.25">
      <c r="A155" s="5" t="s">
        <v>109</v>
      </c>
      <c r="B155" s="6">
        <v>100</v>
      </c>
      <c r="C155" s="7">
        <v>13.55</v>
      </c>
      <c r="D155" s="7">
        <v>9.11</v>
      </c>
      <c r="E155" s="7">
        <v>15.858000000000001</v>
      </c>
      <c r="F155" s="61">
        <v>199.77</v>
      </c>
      <c r="G155" s="61">
        <v>36</v>
      </c>
      <c r="H155" s="8" t="s">
        <v>78</v>
      </c>
      <c r="I155" s="8">
        <v>2022</v>
      </c>
    </row>
    <row r="156" spans="1:9" s="1" customFormat="1" ht="21" customHeight="1" x14ac:dyDescent="0.25">
      <c r="A156" s="5" t="s">
        <v>117</v>
      </c>
      <c r="B156" s="6">
        <v>180</v>
      </c>
      <c r="C156" s="7">
        <v>6.64</v>
      </c>
      <c r="D156" s="7">
        <v>8.06</v>
      </c>
      <c r="E156" s="7">
        <v>32.520000000000003</v>
      </c>
      <c r="F156" s="61">
        <v>234.66</v>
      </c>
      <c r="G156" s="61">
        <v>16</v>
      </c>
      <c r="H156" s="8">
        <v>183</v>
      </c>
      <c r="I156" s="8" t="s">
        <v>47</v>
      </c>
    </row>
    <row r="157" spans="1:9" ht="23.25" customHeight="1" x14ac:dyDescent="0.25">
      <c r="A157" s="5" t="s">
        <v>79</v>
      </c>
      <c r="B157" s="52">
        <v>200</v>
      </c>
      <c r="C157" s="7">
        <v>0.2</v>
      </c>
      <c r="D157" s="7">
        <v>0.1</v>
      </c>
      <c r="E157" s="7">
        <v>10.199999999999999</v>
      </c>
      <c r="F157" s="61">
        <v>42.5</v>
      </c>
      <c r="G157" s="61">
        <v>10</v>
      </c>
      <c r="H157" s="8" t="s">
        <v>80</v>
      </c>
      <c r="I157" s="8" t="s">
        <v>49</v>
      </c>
    </row>
    <row r="158" spans="1:9" ht="18.75" customHeight="1" x14ac:dyDescent="0.25">
      <c r="A158" s="5" t="s">
        <v>19</v>
      </c>
      <c r="B158" s="6">
        <v>50</v>
      </c>
      <c r="C158" s="7">
        <v>3.7</v>
      </c>
      <c r="D158" s="7">
        <v>0.3</v>
      </c>
      <c r="E158" s="7">
        <v>24.3</v>
      </c>
      <c r="F158" s="61">
        <v>114.8</v>
      </c>
      <c r="G158" s="66">
        <v>4</v>
      </c>
      <c r="H158" s="8">
        <v>701</v>
      </c>
      <c r="I158" s="8">
        <v>2010</v>
      </c>
    </row>
    <row r="159" spans="1:9" ht="25.5" customHeight="1" x14ac:dyDescent="0.25">
      <c r="A159" s="5" t="s">
        <v>20</v>
      </c>
      <c r="B159" s="52">
        <v>50</v>
      </c>
      <c r="C159" s="15">
        <v>3.2</v>
      </c>
      <c r="D159" s="15">
        <v>0.4</v>
      </c>
      <c r="E159" s="15">
        <v>20.6</v>
      </c>
      <c r="F159" s="66">
        <v>98.9</v>
      </c>
      <c r="G159" s="67">
        <v>4</v>
      </c>
      <c r="H159" s="8">
        <v>702</v>
      </c>
      <c r="I159" s="8">
        <v>2010</v>
      </c>
    </row>
    <row r="160" spans="1:9" ht="30" customHeight="1" x14ac:dyDescent="0.25">
      <c r="A160" s="42" t="s">
        <v>16</v>
      </c>
      <c r="B160" s="41">
        <f>SUM(B153:B159)</f>
        <v>930</v>
      </c>
      <c r="C160" s="17">
        <f>SUM(C153:C159)</f>
        <v>30.2</v>
      </c>
      <c r="D160" s="17">
        <f>SUM(D153:D159)</f>
        <v>23.14</v>
      </c>
      <c r="E160" s="17">
        <f>SUM(E153:E159)</f>
        <v>118.43800000000002</v>
      </c>
      <c r="F160" s="59">
        <f>SUM(F153:F159)</f>
        <v>804.45999999999992</v>
      </c>
      <c r="G160" s="59">
        <f>G147+G148+G149+G150+G153+G154+G155+G156+G157+G158+G159</f>
        <v>169.9</v>
      </c>
      <c r="H160" s="11" t="s">
        <v>17</v>
      </c>
      <c r="I160" s="11" t="s">
        <v>17</v>
      </c>
    </row>
    <row r="161" spans="1:9" x14ac:dyDescent="0.25">
      <c r="A161" s="100" t="s">
        <v>21</v>
      </c>
      <c r="B161" s="101"/>
      <c r="C161" s="17">
        <f>C160+C151</f>
        <v>49.6</v>
      </c>
      <c r="D161" s="17">
        <f>D160+D151</f>
        <v>36.39</v>
      </c>
      <c r="E161" s="17">
        <f>E160+E151</f>
        <v>235.88800000000003</v>
      </c>
      <c r="F161" s="59">
        <f>F160+F151</f>
        <v>1471.6999999999998</v>
      </c>
      <c r="G161" s="64"/>
      <c r="H161" s="11" t="s">
        <v>17</v>
      </c>
      <c r="I161" s="11" t="s">
        <v>17</v>
      </c>
    </row>
    <row r="162" spans="1:9" s="1" customFormat="1" ht="21.75" customHeight="1" x14ac:dyDescent="0.25">
      <c r="A162" s="83"/>
      <c r="B162" s="83"/>
      <c r="C162" s="82"/>
      <c r="D162" s="82"/>
      <c r="E162" s="82"/>
      <c r="F162" s="64"/>
      <c r="G162" s="64"/>
      <c r="H162" s="11"/>
      <c r="I162" s="11"/>
    </row>
    <row r="163" spans="1:9" x14ac:dyDescent="0.25">
      <c r="A163" s="102" t="s">
        <v>31</v>
      </c>
      <c r="B163" s="102"/>
      <c r="C163" s="102"/>
      <c r="D163" s="102"/>
      <c r="E163" s="102"/>
      <c r="F163" s="102"/>
      <c r="G163" s="102"/>
      <c r="H163" s="102"/>
      <c r="I163" s="102"/>
    </row>
    <row r="164" spans="1:9" ht="18.75" customHeight="1" x14ac:dyDescent="0.25">
      <c r="A164" s="103" t="s">
        <v>4</v>
      </c>
      <c r="B164" s="103" t="s">
        <v>5</v>
      </c>
      <c r="C164" s="97" t="s">
        <v>6</v>
      </c>
      <c r="D164" s="98"/>
      <c r="E164" s="98"/>
      <c r="F164" s="103" t="s">
        <v>7</v>
      </c>
      <c r="G164" s="50" t="s">
        <v>104</v>
      </c>
      <c r="H164" s="105" t="s">
        <v>8</v>
      </c>
      <c r="I164" s="105" t="s">
        <v>9</v>
      </c>
    </row>
    <row r="165" spans="1:9" x14ac:dyDescent="0.25">
      <c r="A165" s="104"/>
      <c r="B165" s="104"/>
      <c r="C165" s="41" t="s">
        <v>10</v>
      </c>
      <c r="D165" s="41" t="s">
        <v>11</v>
      </c>
      <c r="E165" s="41" t="s">
        <v>12</v>
      </c>
      <c r="F165" s="104"/>
      <c r="G165" s="51" t="s">
        <v>105</v>
      </c>
      <c r="H165" s="106"/>
      <c r="I165" s="106"/>
    </row>
    <row r="166" spans="1:9" x14ac:dyDescent="0.25">
      <c r="A166" s="97" t="s">
        <v>13</v>
      </c>
      <c r="B166" s="98"/>
      <c r="C166" s="98"/>
      <c r="D166" s="98"/>
      <c r="E166" s="98"/>
      <c r="F166" s="98"/>
      <c r="G166" s="98"/>
      <c r="H166" s="98"/>
      <c r="I166" s="99"/>
    </row>
    <row r="167" spans="1:9" ht="24.75" customHeight="1" x14ac:dyDescent="0.3">
      <c r="A167" s="43" t="s">
        <v>46</v>
      </c>
      <c r="B167" s="44">
        <v>250</v>
      </c>
      <c r="C167" s="47">
        <v>6.62</v>
      </c>
      <c r="D167" s="47">
        <v>7.12</v>
      </c>
      <c r="E167" s="47">
        <v>31.62</v>
      </c>
      <c r="F167" s="63">
        <v>217.9</v>
      </c>
      <c r="G167" s="63">
        <v>20.9</v>
      </c>
      <c r="H167" s="45" t="s">
        <v>48</v>
      </c>
      <c r="I167" s="46" t="s">
        <v>49</v>
      </c>
    </row>
    <row r="168" spans="1:9" s="1" customFormat="1" ht="21.75" customHeight="1" x14ac:dyDescent="0.3">
      <c r="A168" s="90" t="s">
        <v>128</v>
      </c>
      <c r="B168" s="91">
        <v>70</v>
      </c>
      <c r="C168" s="93">
        <v>4.2</v>
      </c>
      <c r="D168" s="93">
        <v>6.52</v>
      </c>
      <c r="E168" s="93">
        <v>49.77</v>
      </c>
      <c r="F168" s="93">
        <v>274.45</v>
      </c>
      <c r="G168" s="94" t="s">
        <v>127</v>
      </c>
      <c r="H168" s="92" t="s">
        <v>129</v>
      </c>
      <c r="I168" s="92"/>
    </row>
    <row r="169" spans="1:9" ht="26.25" customHeight="1" x14ac:dyDescent="0.25">
      <c r="A169" s="5" t="s">
        <v>73</v>
      </c>
      <c r="B169" s="6" t="s">
        <v>14</v>
      </c>
      <c r="C169" s="7">
        <v>1.6</v>
      </c>
      <c r="D169" s="7">
        <v>1.1000000000000001</v>
      </c>
      <c r="E169" s="7">
        <v>12.58</v>
      </c>
      <c r="F169" s="66">
        <v>66.52</v>
      </c>
      <c r="G169" s="67">
        <v>10</v>
      </c>
      <c r="H169" s="19" t="s">
        <v>74</v>
      </c>
      <c r="I169" s="19" t="s">
        <v>49</v>
      </c>
    </row>
    <row r="170" spans="1:9" ht="32.25" customHeight="1" x14ac:dyDescent="0.25">
      <c r="A170" s="42" t="s">
        <v>16</v>
      </c>
      <c r="B170" s="41">
        <v>530</v>
      </c>
      <c r="C170" s="10">
        <f>SUM(C167:C169)</f>
        <v>12.42</v>
      </c>
      <c r="D170" s="10">
        <f>SUM(D167:D169)</f>
        <v>14.74</v>
      </c>
      <c r="E170" s="10">
        <f>SUM(E167:E169)</f>
        <v>93.97</v>
      </c>
      <c r="F170" s="70">
        <f>SUM(F167:F169)</f>
        <v>558.87</v>
      </c>
      <c r="G170" s="64"/>
      <c r="H170" s="11" t="s">
        <v>17</v>
      </c>
      <c r="I170" s="11" t="s">
        <v>17</v>
      </c>
    </row>
    <row r="171" spans="1:9" x14ac:dyDescent="0.25">
      <c r="A171" s="97" t="s">
        <v>18</v>
      </c>
      <c r="B171" s="98"/>
      <c r="C171" s="98"/>
      <c r="D171" s="98"/>
      <c r="E171" s="98"/>
      <c r="F171" s="98"/>
      <c r="G171" s="98"/>
      <c r="H171" s="98"/>
      <c r="I171" s="99"/>
    </row>
    <row r="172" spans="1:9" ht="51.75" customHeight="1" x14ac:dyDescent="0.25">
      <c r="A172" s="12" t="s">
        <v>75</v>
      </c>
      <c r="B172" s="13">
        <v>100</v>
      </c>
      <c r="C172" s="14">
        <v>1</v>
      </c>
      <c r="D172" s="14">
        <v>6</v>
      </c>
      <c r="E172" s="14">
        <v>3.5</v>
      </c>
      <c r="F172" s="71">
        <v>70.66</v>
      </c>
      <c r="G172" s="65">
        <v>25</v>
      </c>
      <c r="H172" s="8">
        <v>24</v>
      </c>
      <c r="I172" s="8" t="s">
        <v>47</v>
      </c>
    </row>
    <row r="173" spans="1:9" ht="32.25" customHeight="1" x14ac:dyDescent="0.25">
      <c r="A173" s="5" t="s">
        <v>54</v>
      </c>
      <c r="B173" s="6">
        <v>250</v>
      </c>
      <c r="C173" s="7">
        <v>6.37</v>
      </c>
      <c r="D173" s="7">
        <v>7.25</v>
      </c>
      <c r="E173" s="7">
        <v>23.12</v>
      </c>
      <c r="F173" s="61">
        <v>183</v>
      </c>
      <c r="G173" s="61">
        <v>20</v>
      </c>
      <c r="H173" s="8" t="s">
        <v>55</v>
      </c>
      <c r="I173" s="8" t="s">
        <v>49</v>
      </c>
    </row>
    <row r="174" spans="1:9" ht="32.25" customHeight="1" x14ac:dyDescent="0.25">
      <c r="A174" s="5" t="s">
        <v>108</v>
      </c>
      <c r="B174" s="6">
        <v>100</v>
      </c>
      <c r="C174" s="7">
        <v>13</v>
      </c>
      <c r="D174" s="7">
        <v>15.22</v>
      </c>
      <c r="E174" s="7">
        <v>13.33</v>
      </c>
      <c r="F174" s="61">
        <v>201</v>
      </c>
      <c r="G174" s="61">
        <v>36</v>
      </c>
      <c r="H174" s="8" t="s">
        <v>88</v>
      </c>
      <c r="I174" s="8">
        <v>2022</v>
      </c>
    </row>
    <row r="175" spans="1:9" ht="24" customHeight="1" x14ac:dyDescent="0.25">
      <c r="A175" s="5" t="s">
        <v>58</v>
      </c>
      <c r="B175" s="54">
        <v>180</v>
      </c>
      <c r="C175" s="7">
        <v>5.76</v>
      </c>
      <c r="D175" s="7">
        <v>7.44</v>
      </c>
      <c r="E175" s="7">
        <v>33.590000000000003</v>
      </c>
      <c r="F175" s="61">
        <v>216.72</v>
      </c>
      <c r="G175" s="61">
        <v>15</v>
      </c>
      <c r="H175" s="8">
        <v>171</v>
      </c>
      <c r="I175" s="8" t="s">
        <v>47</v>
      </c>
    </row>
    <row r="176" spans="1:9" s="1" customFormat="1" ht="21.75" customHeight="1" x14ac:dyDescent="0.25">
      <c r="A176" s="5" t="s">
        <v>124</v>
      </c>
      <c r="B176" s="6" t="s">
        <v>14</v>
      </c>
      <c r="C176" s="7">
        <v>0.16</v>
      </c>
      <c r="D176" s="7">
        <v>0.08</v>
      </c>
      <c r="E176" s="7">
        <v>7.18</v>
      </c>
      <c r="F176" s="61">
        <v>30.08</v>
      </c>
      <c r="G176" s="61">
        <v>10</v>
      </c>
      <c r="H176" s="8" t="s">
        <v>125</v>
      </c>
      <c r="I176" s="8" t="s">
        <v>49</v>
      </c>
    </row>
    <row r="177" spans="1:9" ht="20.25" customHeight="1" x14ac:dyDescent="0.25">
      <c r="A177" s="5" t="s">
        <v>19</v>
      </c>
      <c r="B177" s="55">
        <v>40</v>
      </c>
      <c r="C177" s="7">
        <v>3</v>
      </c>
      <c r="D177" s="7">
        <v>0.2</v>
      </c>
      <c r="E177" s="7">
        <v>19.5</v>
      </c>
      <c r="F177" s="61">
        <v>91.9</v>
      </c>
      <c r="G177" s="61">
        <v>3</v>
      </c>
      <c r="H177" s="8">
        <v>701</v>
      </c>
      <c r="I177" s="8">
        <v>2010</v>
      </c>
    </row>
    <row r="178" spans="1:9" ht="27" customHeight="1" x14ac:dyDescent="0.25">
      <c r="A178" s="5" t="s">
        <v>20</v>
      </c>
      <c r="B178" s="6">
        <v>50</v>
      </c>
      <c r="C178" s="15">
        <v>3.2</v>
      </c>
      <c r="D178" s="15">
        <v>0.4</v>
      </c>
      <c r="E178" s="15">
        <v>20.6</v>
      </c>
      <c r="F178" s="66">
        <v>98.9</v>
      </c>
      <c r="G178" s="66">
        <v>4</v>
      </c>
      <c r="H178" s="8">
        <v>702</v>
      </c>
      <c r="I178" s="8">
        <v>2010</v>
      </c>
    </row>
    <row r="179" spans="1:9" ht="33" customHeight="1" x14ac:dyDescent="0.25">
      <c r="A179" s="42" t="s">
        <v>16</v>
      </c>
      <c r="B179" s="41">
        <f>SUM(B172:B178)</f>
        <v>720</v>
      </c>
      <c r="C179" s="17">
        <f>SUM(C172:C178)</f>
        <v>32.49</v>
      </c>
      <c r="D179" s="17">
        <f>SUM(D172:D178)</f>
        <v>36.589999999999996</v>
      </c>
      <c r="E179" s="17">
        <f>SUM(E172:E178)</f>
        <v>120.82</v>
      </c>
      <c r="F179" s="59">
        <f>SUM(F172:F178)</f>
        <v>892.26</v>
      </c>
      <c r="G179" s="59">
        <f>G167+G168+G169+G172+G173+G174+G175+G176+G177+G178</f>
        <v>168.9</v>
      </c>
      <c r="H179" s="11" t="s">
        <v>17</v>
      </c>
      <c r="I179" s="11" t="s">
        <v>17</v>
      </c>
    </row>
    <row r="180" spans="1:9" x14ac:dyDescent="0.25">
      <c r="A180" s="100" t="s">
        <v>21</v>
      </c>
      <c r="B180" s="101"/>
      <c r="C180" s="17">
        <f>C179+C170</f>
        <v>44.910000000000004</v>
      </c>
      <c r="D180" s="17">
        <f>D179+D170</f>
        <v>51.33</v>
      </c>
      <c r="E180" s="17">
        <f>E179+E170</f>
        <v>214.79</v>
      </c>
      <c r="F180" s="59">
        <f>F179+F170</f>
        <v>1451.13</v>
      </c>
      <c r="G180" s="64"/>
      <c r="H180" s="11" t="s">
        <v>17</v>
      </c>
      <c r="I180" s="11" t="s">
        <v>17</v>
      </c>
    </row>
    <row r="181" spans="1:9" s="1" customFormat="1" ht="21.75" customHeight="1" x14ac:dyDescent="0.25">
      <c r="A181" s="83"/>
      <c r="B181" s="83"/>
      <c r="C181" s="82"/>
      <c r="D181" s="82"/>
      <c r="E181" s="82"/>
      <c r="F181" s="64"/>
      <c r="G181" s="64"/>
      <c r="H181" s="11"/>
      <c r="I181" s="11"/>
    </row>
    <row r="182" spans="1:9" x14ac:dyDescent="0.25">
      <c r="A182" s="102" t="s">
        <v>32</v>
      </c>
      <c r="B182" s="102"/>
      <c r="C182" s="102"/>
      <c r="D182" s="102"/>
      <c r="E182" s="102"/>
      <c r="F182" s="102"/>
      <c r="G182" s="102"/>
      <c r="H182" s="102"/>
      <c r="I182" s="102"/>
    </row>
    <row r="183" spans="1:9" ht="18.75" customHeight="1" x14ac:dyDescent="0.25">
      <c r="A183" s="103" t="s">
        <v>4</v>
      </c>
      <c r="B183" s="103" t="s">
        <v>5</v>
      </c>
      <c r="C183" s="97" t="s">
        <v>6</v>
      </c>
      <c r="D183" s="98"/>
      <c r="E183" s="98"/>
      <c r="F183" s="103" t="s">
        <v>7</v>
      </c>
      <c r="G183" s="50" t="s">
        <v>104</v>
      </c>
      <c r="H183" s="105" t="s">
        <v>8</v>
      </c>
      <c r="I183" s="105" t="s">
        <v>9</v>
      </c>
    </row>
    <row r="184" spans="1:9" x14ac:dyDescent="0.25">
      <c r="A184" s="104"/>
      <c r="B184" s="104"/>
      <c r="C184" s="41" t="s">
        <v>10</v>
      </c>
      <c r="D184" s="41" t="s">
        <v>11</v>
      </c>
      <c r="E184" s="41" t="s">
        <v>12</v>
      </c>
      <c r="F184" s="104"/>
      <c r="G184" s="51" t="s">
        <v>105</v>
      </c>
      <c r="H184" s="106"/>
      <c r="I184" s="106"/>
    </row>
    <row r="185" spans="1:9" x14ac:dyDescent="0.25">
      <c r="A185" s="97" t="s">
        <v>13</v>
      </c>
      <c r="B185" s="98"/>
      <c r="C185" s="98"/>
      <c r="D185" s="98"/>
      <c r="E185" s="98"/>
      <c r="F185" s="98"/>
      <c r="G185" s="98"/>
      <c r="H185" s="98"/>
      <c r="I185" s="99"/>
    </row>
    <row r="186" spans="1:9" ht="26.25" customHeight="1" x14ac:dyDescent="0.25">
      <c r="A186" s="5" t="s">
        <v>86</v>
      </c>
      <c r="B186" s="6">
        <v>250</v>
      </c>
      <c r="C186" s="7">
        <v>6.88</v>
      </c>
      <c r="D186" s="7">
        <v>15.12</v>
      </c>
      <c r="E186" s="7">
        <v>43.37</v>
      </c>
      <c r="F186" s="61">
        <v>383.75</v>
      </c>
      <c r="G186" s="61">
        <v>20.9</v>
      </c>
      <c r="H186" s="8" t="s">
        <v>87</v>
      </c>
      <c r="I186" s="8" t="s">
        <v>49</v>
      </c>
    </row>
    <row r="187" spans="1:9" ht="21.75" customHeight="1" x14ac:dyDescent="0.25">
      <c r="A187" s="5" t="s">
        <v>63</v>
      </c>
      <c r="B187" s="6">
        <v>100</v>
      </c>
      <c r="C187" s="7">
        <v>0.4</v>
      </c>
      <c r="D187" s="7">
        <v>0.4</v>
      </c>
      <c r="E187" s="7">
        <v>9.5</v>
      </c>
      <c r="F187" s="61">
        <v>45.6</v>
      </c>
      <c r="G187" s="61">
        <v>20</v>
      </c>
      <c r="H187" s="8">
        <v>338</v>
      </c>
      <c r="I187" s="8" t="s">
        <v>47</v>
      </c>
    </row>
    <row r="188" spans="1:9" ht="25.5" customHeight="1" x14ac:dyDescent="0.25">
      <c r="A188" s="5" t="s">
        <v>19</v>
      </c>
      <c r="B188" s="6">
        <v>50</v>
      </c>
      <c r="C188" s="15">
        <v>3.7</v>
      </c>
      <c r="D188" s="15">
        <v>0.3</v>
      </c>
      <c r="E188" s="15">
        <v>24.3</v>
      </c>
      <c r="F188" s="66">
        <v>114.8</v>
      </c>
      <c r="G188" s="66">
        <v>4</v>
      </c>
      <c r="H188" s="8">
        <v>701</v>
      </c>
      <c r="I188" s="8">
        <v>2010</v>
      </c>
    </row>
    <row r="189" spans="1:9" ht="18" customHeight="1" x14ac:dyDescent="0.25">
      <c r="A189" s="5" t="s">
        <v>64</v>
      </c>
      <c r="B189" s="6">
        <v>200</v>
      </c>
      <c r="C189" s="15">
        <v>0.2</v>
      </c>
      <c r="D189" s="15">
        <v>0</v>
      </c>
      <c r="E189" s="15">
        <v>10.38</v>
      </c>
      <c r="F189" s="66">
        <v>42.32</v>
      </c>
      <c r="G189" s="67">
        <v>10</v>
      </c>
      <c r="H189" s="8" t="s">
        <v>66</v>
      </c>
      <c r="I189" s="8" t="s">
        <v>49</v>
      </c>
    </row>
    <row r="190" spans="1:9" ht="24.75" customHeight="1" x14ac:dyDescent="0.25">
      <c r="A190" s="42" t="s">
        <v>16</v>
      </c>
      <c r="B190" s="41">
        <f>SUM(B186:B189)</f>
        <v>600</v>
      </c>
      <c r="C190" s="10">
        <f>SUM(C186:C189)</f>
        <v>11.18</v>
      </c>
      <c r="D190" s="10">
        <f>SUM(D186:D189)</f>
        <v>15.82</v>
      </c>
      <c r="E190" s="10">
        <f>SUM(E186:E189)</f>
        <v>87.55</v>
      </c>
      <c r="F190" s="70">
        <f>SUM(F186:F189)</f>
        <v>586.47</v>
      </c>
      <c r="G190" s="64"/>
      <c r="H190" s="11" t="s">
        <v>17</v>
      </c>
      <c r="I190" s="11" t="s">
        <v>17</v>
      </c>
    </row>
    <row r="191" spans="1:9" x14ac:dyDescent="0.25">
      <c r="A191" s="97" t="s">
        <v>18</v>
      </c>
      <c r="B191" s="98"/>
      <c r="C191" s="98"/>
      <c r="D191" s="98"/>
      <c r="E191" s="98"/>
      <c r="F191" s="98"/>
      <c r="G191" s="98"/>
      <c r="H191" s="98"/>
      <c r="I191" s="99"/>
    </row>
    <row r="192" spans="1:9" ht="31.5" customHeight="1" x14ac:dyDescent="0.25">
      <c r="A192" s="12" t="s">
        <v>52</v>
      </c>
      <c r="B192" s="13">
        <v>100</v>
      </c>
      <c r="C192" s="14">
        <v>0.83</v>
      </c>
      <c r="D192" s="14">
        <v>0.17</v>
      </c>
      <c r="E192" s="14">
        <v>2.52</v>
      </c>
      <c r="F192" s="71">
        <v>14.16</v>
      </c>
      <c r="G192" s="65">
        <v>25</v>
      </c>
      <c r="H192" s="8" t="s">
        <v>53</v>
      </c>
      <c r="I192" s="8" t="s">
        <v>49</v>
      </c>
    </row>
    <row r="193" spans="1:9" ht="29.25" customHeight="1" x14ac:dyDescent="0.25">
      <c r="A193" s="5" t="s">
        <v>67</v>
      </c>
      <c r="B193" s="6">
        <v>250</v>
      </c>
      <c r="C193" s="7">
        <v>3.25</v>
      </c>
      <c r="D193" s="7">
        <v>5</v>
      </c>
      <c r="E193" s="7">
        <v>8.6199999999999992</v>
      </c>
      <c r="F193" s="61">
        <v>92.5</v>
      </c>
      <c r="G193" s="61">
        <v>20</v>
      </c>
      <c r="H193" s="8" t="s">
        <v>68</v>
      </c>
      <c r="I193" s="8" t="s">
        <v>49</v>
      </c>
    </row>
    <row r="194" spans="1:9" ht="24.75" customHeight="1" x14ac:dyDescent="0.25">
      <c r="A194" s="5" t="s">
        <v>97</v>
      </c>
      <c r="B194" s="6" t="s">
        <v>103</v>
      </c>
      <c r="C194" s="7">
        <v>10.5</v>
      </c>
      <c r="D194" s="7">
        <v>20.89</v>
      </c>
      <c r="E194" s="7">
        <v>15.9</v>
      </c>
      <c r="F194" s="61">
        <v>248</v>
      </c>
      <c r="G194" s="61">
        <v>37</v>
      </c>
      <c r="H194" s="8" t="s">
        <v>98</v>
      </c>
      <c r="I194" s="8" t="s">
        <v>57</v>
      </c>
    </row>
    <row r="195" spans="1:9" ht="21.75" customHeight="1" x14ac:dyDescent="0.25">
      <c r="A195" s="5" t="s">
        <v>72</v>
      </c>
      <c r="B195" s="6">
        <v>180</v>
      </c>
      <c r="C195" s="7">
        <v>6.48</v>
      </c>
      <c r="D195" s="7">
        <v>5.87</v>
      </c>
      <c r="E195" s="7">
        <v>39.35</v>
      </c>
      <c r="F195" s="61">
        <v>235.92</v>
      </c>
      <c r="G195" s="61">
        <v>15</v>
      </c>
      <c r="H195" s="8">
        <v>203</v>
      </c>
      <c r="I195" s="8" t="s">
        <v>47</v>
      </c>
    </row>
    <row r="196" spans="1:9" ht="18" customHeight="1" x14ac:dyDescent="0.25">
      <c r="A196" s="5" t="s">
        <v>59</v>
      </c>
      <c r="B196" s="6">
        <v>200</v>
      </c>
      <c r="C196" s="7">
        <v>0.5</v>
      </c>
      <c r="D196" s="7">
        <v>0</v>
      </c>
      <c r="E196" s="7">
        <v>19.8</v>
      </c>
      <c r="F196" s="61">
        <v>81</v>
      </c>
      <c r="G196" s="61">
        <v>10</v>
      </c>
      <c r="H196" s="8" t="s">
        <v>60</v>
      </c>
      <c r="I196" s="8" t="s">
        <v>49</v>
      </c>
    </row>
    <row r="197" spans="1:9" ht="22.5" customHeight="1" x14ac:dyDescent="0.25">
      <c r="A197" s="5" t="s">
        <v>19</v>
      </c>
      <c r="B197" s="6">
        <v>40</v>
      </c>
      <c r="C197" s="7">
        <v>3</v>
      </c>
      <c r="D197" s="7" t="s">
        <v>45</v>
      </c>
      <c r="E197" s="7">
        <v>19.5</v>
      </c>
      <c r="F197" s="61">
        <v>91.9</v>
      </c>
      <c r="G197" s="66">
        <v>3</v>
      </c>
      <c r="H197" s="8">
        <v>701</v>
      </c>
      <c r="I197" s="8">
        <v>2010</v>
      </c>
    </row>
    <row r="198" spans="1:9" ht="21.75" customHeight="1" x14ac:dyDescent="0.25">
      <c r="A198" s="5" t="s">
        <v>20</v>
      </c>
      <c r="B198" s="57">
        <v>50</v>
      </c>
      <c r="C198" s="15">
        <v>3.2</v>
      </c>
      <c r="D198" s="15">
        <v>0.4</v>
      </c>
      <c r="E198" s="15">
        <v>20.6</v>
      </c>
      <c r="F198" s="66">
        <v>98.9</v>
      </c>
      <c r="G198" s="67">
        <v>4</v>
      </c>
      <c r="H198" s="8">
        <v>702</v>
      </c>
      <c r="I198" s="8">
        <v>2010</v>
      </c>
    </row>
    <row r="199" spans="1:9" ht="33" customHeight="1" x14ac:dyDescent="0.25">
      <c r="A199" s="42" t="s">
        <v>16</v>
      </c>
      <c r="B199" s="41">
        <f>SUM(B195:B198)+130+B193+B192</f>
        <v>950</v>
      </c>
      <c r="C199" s="17">
        <f>SUM(C192:C198)</f>
        <v>27.76</v>
      </c>
      <c r="D199" s="17">
        <v>29.5</v>
      </c>
      <c r="E199" s="17">
        <f>SUM(E192:E198)</f>
        <v>126.28999999999999</v>
      </c>
      <c r="F199" s="59">
        <f>SUM(F192:F198)</f>
        <v>862.37999999999988</v>
      </c>
      <c r="G199" s="59">
        <f>G186+G187+G188+G189+G192+G193+G194+G195+G196+G197+G198</f>
        <v>168.9</v>
      </c>
      <c r="H199" s="11" t="s">
        <v>17</v>
      </c>
      <c r="I199" s="11" t="s">
        <v>17</v>
      </c>
    </row>
    <row r="200" spans="1:9" x14ac:dyDescent="0.25">
      <c r="A200" s="100" t="s">
        <v>21</v>
      </c>
      <c r="B200" s="101"/>
      <c r="C200" s="17">
        <f>C199+C190</f>
        <v>38.94</v>
      </c>
      <c r="D200" s="17">
        <v>42.3</v>
      </c>
      <c r="E200" s="17">
        <f>E199+E190</f>
        <v>213.83999999999997</v>
      </c>
      <c r="F200" s="59">
        <f>F199+F190</f>
        <v>1448.85</v>
      </c>
      <c r="G200" s="64"/>
      <c r="H200" s="11" t="s">
        <v>17</v>
      </c>
      <c r="I200" s="11" t="s">
        <v>17</v>
      </c>
    </row>
    <row r="201" spans="1:9" ht="45" customHeight="1" thickBot="1" x14ac:dyDescent="0.3">
      <c r="A201" s="22" t="s">
        <v>33</v>
      </c>
      <c r="B201" s="22"/>
      <c r="C201" s="22"/>
      <c r="D201" s="22"/>
      <c r="E201" s="22"/>
      <c r="F201" s="68"/>
      <c r="G201" s="68"/>
      <c r="H201" s="22"/>
      <c r="I201" s="22"/>
    </row>
    <row r="202" spans="1:9" ht="15.75" x14ac:dyDescent="0.25">
      <c r="A202" s="25" t="s">
        <v>34</v>
      </c>
      <c r="B202" s="26"/>
      <c r="C202" s="27" t="s">
        <v>35</v>
      </c>
      <c r="D202" s="27" t="s">
        <v>36</v>
      </c>
      <c r="E202" s="27" t="s">
        <v>37</v>
      </c>
      <c r="F202" s="74" t="s">
        <v>38</v>
      </c>
      <c r="G202" s="68"/>
      <c r="H202" s="22"/>
      <c r="I202" s="23"/>
    </row>
    <row r="203" spans="1:9" ht="22.5" customHeight="1" x14ac:dyDescent="0.25">
      <c r="A203" s="29" t="s">
        <v>39</v>
      </c>
      <c r="B203" s="30"/>
      <c r="C203" s="31">
        <f>C200+C180+C161+C141+C122+C82+C64+C45+C25</f>
        <v>409.72</v>
      </c>
      <c r="D203" s="31">
        <f>D200+D180+D161+D141+D122+D82+D64+D45+D25</f>
        <v>405.42999999999995</v>
      </c>
      <c r="E203" s="31">
        <f>E200+E180+E161+E141+E122+E82+E64+E45+E25</f>
        <v>1791.1460000000002</v>
      </c>
      <c r="F203" s="75">
        <f>F200+F180+F161+F141+F122+F82+F64+F45+F25</f>
        <v>12626.72</v>
      </c>
      <c r="G203" s="68"/>
      <c r="H203" s="32"/>
      <c r="I203" s="23"/>
    </row>
    <row r="204" spans="1:9" ht="27.75" customHeight="1" thickBot="1" x14ac:dyDescent="0.3">
      <c r="A204" s="33" t="s">
        <v>40</v>
      </c>
      <c r="B204" s="34"/>
      <c r="C204" s="35">
        <f>C203/10</f>
        <v>40.972000000000001</v>
      </c>
      <c r="D204" s="35">
        <f t="shared" ref="D204:F204" si="0">D203/10</f>
        <v>40.542999999999992</v>
      </c>
      <c r="E204" s="35">
        <f t="shared" si="0"/>
        <v>179.11460000000002</v>
      </c>
      <c r="F204" s="76">
        <f t="shared" si="0"/>
        <v>1262.672</v>
      </c>
      <c r="G204" s="68"/>
      <c r="H204" s="36"/>
      <c r="I204" s="23"/>
    </row>
    <row r="205" spans="1:9" ht="18.75" customHeight="1" x14ac:dyDescent="0.3">
      <c r="A205" s="112" t="s">
        <v>99</v>
      </c>
      <c r="B205" s="112"/>
      <c r="C205" s="112"/>
      <c r="D205" s="112"/>
      <c r="E205" s="112"/>
      <c r="F205" s="112"/>
      <c r="G205" s="112"/>
      <c r="H205" s="113"/>
      <c r="I205" s="113"/>
    </row>
    <row r="206" spans="1:9" ht="18.75" customHeight="1" x14ac:dyDescent="0.3">
      <c r="A206" s="114" t="s">
        <v>100</v>
      </c>
      <c r="B206" s="114"/>
      <c r="C206" s="114"/>
      <c r="D206" s="114"/>
      <c r="E206" s="112"/>
      <c r="F206" s="112"/>
      <c r="G206" s="112"/>
      <c r="H206" s="112"/>
      <c r="I206" s="113"/>
    </row>
    <row r="207" spans="1:9" ht="18.75" customHeight="1" x14ac:dyDescent="0.3">
      <c r="A207" s="112" t="s">
        <v>101</v>
      </c>
      <c r="B207" s="112"/>
      <c r="C207" s="112"/>
      <c r="D207" s="112"/>
      <c r="E207" s="112"/>
      <c r="F207" s="112"/>
      <c r="G207" s="112"/>
      <c r="H207" s="115"/>
      <c r="I207" s="113"/>
    </row>
    <row r="208" spans="1:9" ht="18.75" customHeight="1" x14ac:dyDescent="0.3">
      <c r="A208" s="112" t="s">
        <v>102</v>
      </c>
      <c r="B208" s="112"/>
      <c r="C208" s="112"/>
      <c r="D208" s="112"/>
      <c r="E208" s="112"/>
      <c r="F208" s="112"/>
      <c r="G208" s="112"/>
      <c r="H208" s="113"/>
      <c r="I208" s="49"/>
    </row>
    <row r="209" spans="7:7" x14ac:dyDescent="0.25">
      <c r="G209" s="1"/>
    </row>
  </sheetData>
  <mergeCells count="109">
    <mergeCell ref="A28:A29"/>
    <mergeCell ref="B28:B29"/>
    <mergeCell ref="C28:E28"/>
    <mergeCell ref="F28:F29"/>
    <mergeCell ref="H28:H29"/>
    <mergeCell ref="A7:I7"/>
    <mergeCell ref="A8:I8"/>
    <mergeCell ref="A9:A10"/>
    <mergeCell ref="B9:B10"/>
    <mergeCell ref="C9:E9"/>
    <mergeCell ref="F9:F10"/>
    <mergeCell ref="H9:H10"/>
    <mergeCell ref="I9:I10"/>
    <mergeCell ref="A27:I27"/>
    <mergeCell ref="I28:I29"/>
    <mergeCell ref="A87:I87"/>
    <mergeCell ref="A93:I93"/>
    <mergeCell ref="A102:B102"/>
    <mergeCell ref="A69:I69"/>
    <mergeCell ref="A74:I74"/>
    <mergeCell ref="A82:B82"/>
    <mergeCell ref="A84:I84"/>
    <mergeCell ref="A85:A86"/>
    <mergeCell ref="B85:B86"/>
    <mergeCell ref="C85:E85"/>
    <mergeCell ref="F85:F86"/>
    <mergeCell ref="H85:H86"/>
    <mergeCell ref="I85:I86"/>
    <mergeCell ref="A108:I108"/>
    <mergeCell ref="A113:I113"/>
    <mergeCell ref="A122:B122"/>
    <mergeCell ref="A124:I124"/>
    <mergeCell ref="A125:A126"/>
    <mergeCell ref="B125:B126"/>
    <mergeCell ref="C125:E125"/>
    <mergeCell ref="F125:F126"/>
    <mergeCell ref="H125:H126"/>
    <mergeCell ref="I125:I126"/>
    <mergeCell ref="A127:I127"/>
    <mergeCell ref="A133:I133"/>
    <mergeCell ref="A141:B141"/>
    <mergeCell ref="A143:I143"/>
    <mergeCell ref="A144:A145"/>
    <mergeCell ref="B144:B145"/>
    <mergeCell ref="C144:E144"/>
    <mergeCell ref="F144:F145"/>
    <mergeCell ref="H144:H145"/>
    <mergeCell ref="I144:I145"/>
    <mergeCell ref="A146:I146"/>
    <mergeCell ref="A152:I152"/>
    <mergeCell ref="A161:B161"/>
    <mergeCell ref="A163:I163"/>
    <mergeCell ref="A164:A165"/>
    <mergeCell ref="B164:B165"/>
    <mergeCell ref="C164:E164"/>
    <mergeCell ref="F164:F165"/>
    <mergeCell ref="H164:H165"/>
    <mergeCell ref="I164:I165"/>
    <mergeCell ref="A208:H208"/>
    <mergeCell ref="A185:I185"/>
    <mergeCell ref="A191:I191"/>
    <mergeCell ref="A200:B200"/>
    <mergeCell ref="A205:I205"/>
    <mergeCell ref="A206:I206"/>
    <mergeCell ref="A207:I207"/>
    <mergeCell ref="A166:I166"/>
    <mergeCell ref="A171:I171"/>
    <mergeCell ref="A180:B180"/>
    <mergeCell ref="A182:I182"/>
    <mergeCell ref="A183:A184"/>
    <mergeCell ref="B183:B184"/>
    <mergeCell ref="C183:E183"/>
    <mergeCell ref="F183:F184"/>
    <mergeCell ref="H183:H184"/>
    <mergeCell ref="I183:I184"/>
    <mergeCell ref="A50:I50"/>
    <mergeCell ref="A55:I55"/>
    <mergeCell ref="A64:B64"/>
    <mergeCell ref="A66:I66"/>
    <mergeCell ref="A67:A68"/>
    <mergeCell ref="B67:B68"/>
    <mergeCell ref="C67:E67"/>
    <mergeCell ref="F67:F68"/>
    <mergeCell ref="H67:H68"/>
    <mergeCell ref="I67:I68"/>
    <mergeCell ref="A104:I104"/>
    <mergeCell ref="A105:A106"/>
    <mergeCell ref="B105:B106"/>
    <mergeCell ref="C105:E105"/>
    <mergeCell ref="F105:F106"/>
    <mergeCell ref="H105:H106"/>
    <mergeCell ref="I105:I106"/>
    <mergeCell ref="F2:H2"/>
    <mergeCell ref="F3:H3"/>
    <mergeCell ref="A30:I30"/>
    <mergeCell ref="A36:I36"/>
    <mergeCell ref="A45:B45"/>
    <mergeCell ref="A47:I47"/>
    <mergeCell ref="A48:A49"/>
    <mergeCell ref="B48:B49"/>
    <mergeCell ref="C48:E48"/>
    <mergeCell ref="F48:F49"/>
    <mergeCell ref="H48:H49"/>
    <mergeCell ref="I48:I49"/>
    <mergeCell ref="A11:I11"/>
    <mergeCell ref="A16:I16"/>
    <mergeCell ref="A25:B25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9" manualBreakCount="9">
    <brk id="26" max="16383" man="1"/>
    <brk id="46" max="16383" man="1"/>
    <brk id="65" max="8" man="1"/>
    <brk id="83" max="8" man="1"/>
    <brk id="103" max="8" man="1"/>
    <brk id="123" max="8" man="1"/>
    <brk id="142" max="8" man="1"/>
    <brk id="162" max="8" man="1"/>
    <brk id="18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7-11 лет</vt:lpstr>
      <vt:lpstr>12и старше</vt:lpstr>
      <vt:lpstr>'7-11 лет'!Заголовки_для_печати</vt:lpstr>
      <vt:lpstr>'12и старше'!Область_печати</vt:lpstr>
      <vt:lpstr>'7-11 лет'!Область_печати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Пользователь</cp:lastModifiedBy>
  <cp:lastPrinted>2025-05-21T08:47:09Z</cp:lastPrinted>
  <dcterms:created xsi:type="dcterms:W3CDTF">2021-03-05T05:16:04Z</dcterms:created>
  <dcterms:modified xsi:type="dcterms:W3CDTF">2025-05-21T13:37:33Z</dcterms:modified>
</cp:coreProperties>
</file>